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 activeTab="1"/>
  </bookViews>
  <sheets>
    <sheet name="医师医技类" sheetId="7" r:id="rId1"/>
    <sheet name="护理岗位" sheetId="4" r:id="rId2"/>
  </sheets>
  <externalReferences>
    <externalReference r:id="rId3"/>
    <externalReference r:id="rId4"/>
  </externalReferences>
  <definedNames>
    <definedName name="_xlnm.Print_Titles" localSheetId="0">医师医技类!$3:$3</definedName>
    <definedName name="_xlnm.Print_Titles" localSheetId="1">护理岗位!$3:$3</definedName>
    <definedName name="_xlnm._FilterDatabase" localSheetId="0" hidden="1">医师医技类!$A$3:$L$23</definedName>
    <definedName name="_xlnm._FilterDatabase" localSheetId="1" hidden="1">护理岗位!$A$3:$L$3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<sst xmlns="http://schemas.openxmlformats.org/spreadsheetml/2006/main" count="215" uniqueCount="124">
  <si>
    <r>
      <rPr>
        <sz val="20"/>
        <color theme="1"/>
        <rFont val="方正小标宋简体"/>
        <charset val="134"/>
      </rPr>
      <t>成都市新都区第三人民医院</t>
    </r>
    <r>
      <rPr>
        <sz val="20"/>
        <color theme="1"/>
        <rFont val="Times New Roman"/>
        <charset val="134"/>
      </rPr>
      <t>2026</t>
    </r>
    <r>
      <rPr>
        <sz val="20"/>
        <color theme="1"/>
        <rFont val="宋体"/>
        <charset val="134"/>
      </rPr>
      <t>年</t>
    </r>
    <r>
      <rPr>
        <sz val="20"/>
        <color theme="1"/>
        <rFont val="Times New Roman"/>
        <charset val="134"/>
      </rPr>
      <t xml:space="preserve">
</t>
    </r>
    <r>
      <rPr>
        <sz val="20"/>
        <color theme="1"/>
        <rFont val="方正小标宋简体"/>
        <charset val="134"/>
      </rPr>
      <t>编外人员招聘总成绩及进入体检人员（医师类）</t>
    </r>
  </si>
  <si>
    <t>2026.08.06</t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</si>
  <si>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</si>
  <si>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招聘岗位</t>
    </r>
  </si>
  <si>
    <r>
      <rPr>
        <sz val="12"/>
        <color theme="1"/>
        <rFont val="黑体"/>
        <charset val="134"/>
      </rPr>
      <t>考号</t>
    </r>
  </si>
  <si>
    <r>
      <rPr>
        <sz val="12"/>
        <color theme="1"/>
        <rFont val="黑体"/>
        <charset val="134"/>
      </rPr>
      <t>姓名</t>
    </r>
  </si>
  <si>
    <r>
      <rPr>
        <sz val="12"/>
        <color theme="1"/>
        <rFont val="黑体"/>
        <charset val="134"/>
      </rPr>
      <t>笔试成绩</t>
    </r>
  </si>
  <si>
    <r>
      <rPr>
        <sz val="12"/>
        <color theme="1"/>
        <rFont val="黑体"/>
        <charset val="134"/>
      </rPr>
      <t>笔试折合成绩</t>
    </r>
    <r>
      <rPr>
        <sz val="12"/>
        <color theme="1"/>
        <rFont val="Times New Roman"/>
        <charset val="134"/>
      </rPr>
      <t>60%</t>
    </r>
  </si>
  <si>
    <r>
      <rPr>
        <sz val="12"/>
        <color theme="1"/>
        <rFont val="黑体"/>
        <charset val="134"/>
      </rPr>
      <t>面试成绩</t>
    </r>
  </si>
  <si>
    <r>
      <rPr>
        <sz val="12"/>
        <color theme="1"/>
        <rFont val="黑体"/>
        <charset val="134"/>
      </rPr>
      <t>面试折合成绩</t>
    </r>
    <r>
      <rPr>
        <sz val="12"/>
        <color theme="1"/>
        <rFont val="Times New Roman"/>
        <charset val="134"/>
      </rPr>
      <t>40%</t>
    </r>
  </si>
  <si>
    <r>
      <rPr>
        <sz val="12"/>
        <color theme="1"/>
        <rFont val="黑体"/>
        <charset val="134"/>
      </rPr>
      <t>折合总成绩</t>
    </r>
  </si>
  <si>
    <r>
      <rPr>
        <sz val="12"/>
        <color theme="1"/>
        <rFont val="黑体"/>
        <charset val="134"/>
      </rPr>
      <t>本岗位排名</t>
    </r>
  </si>
  <si>
    <r>
      <rPr>
        <sz val="12"/>
        <color theme="1"/>
        <rFont val="黑体"/>
        <charset val="134"/>
      </rPr>
      <t>是否进入体检</t>
    </r>
  </si>
  <si>
    <r>
      <rPr>
        <sz val="12"/>
        <color theme="1"/>
        <rFont val="黑体"/>
        <charset val="134"/>
      </rPr>
      <t>备注</t>
    </r>
  </si>
  <si>
    <t>心内科医师</t>
  </si>
  <si>
    <t>X-1</t>
  </si>
  <si>
    <t>刘崇凯</t>
  </si>
  <si>
    <t>是</t>
  </si>
  <si>
    <t>重症医学科医师</t>
  </si>
  <si>
    <t>Z-2</t>
  </si>
  <si>
    <t>钟马睿寅</t>
  </si>
  <si>
    <t>Z-5</t>
  </si>
  <si>
    <t>周婧莹</t>
  </si>
  <si>
    <t>否</t>
  </si>
  <si>
    <t>Z-9</t>
  </si>
  <si>
    <t>景黎</t>
  </si>
  <si>
    <t>急诊科医师</t>
  </si>
  <si>
    <t>J-2</t>
  </si>
  <si>
    <t>何娜梅</t>
  </si>
  <si>
    <t>J-9</t>
  </si>
  <si>
    <t>何文艳</t>
  </si>
  <si>
    <t>J-3</t>
  </si>
  <si>
    <t>汪茂林</t>
  </si>
  <si>
    <t>呼吸内科医师</t>
  </si>
  <si>
    <t>HX-1</t>
  </si>
  <si>
    <t>黄成</t>
  </si>
  <si>
    <t>HX-2</t>
  </si>
  <si>
    <t>王莉</t>
  </si>
  <si>
    <t>HX-11</t>
  </si>
  <si>
    <t>黄子芯</t>
  </si>
  <si>
    <t>妇产科医师</t>
  </si>
  <si>
    <t>FC-6</t>
  </si>
  <si>
    <t>冯坤</t>
  </si>
  <si>
    <t>FC-24</t>
  </si>
  <si>
    <t>罗丽霞</t>
  </si>
  <si>
    <t>FC-13</t>
  </si>
  <si>
    <t>李怡香</t>
  </si>
  <si>
    <t>/</t>
  </si>
  <si>
    <t>面试放弃</t>
  </si>
  <si>
    <t>放射科医师</t>
  </si>
  <si>
    <t>FS-26</t>
  </si>
  <si>
    <t>楚济西</t>
  </si>
  <si>
    <t>FS-20</t>
  </si>
  <si>
    <t>熊思宁</t>
  </si>
  <si>
    <t>FS-12</t>
  </si>
  <si>
    <t>王兆蕊</t>
  </si>
  <si>
    <t>FS-9</t>
  </si>
  <si>
    <t>刘建荣</t>
  </si>
  <si>
    <t>耳鼻咽喉科医师</t>
  </si>
  <si>
    <t>E-2</t>
  </si>
  <si>
    <t>李芬</t>
  </si>
  <si>
    <t>E-8</t>
  </si>
  <si>
    <t>罗梦</t>
  </si>
  <si>
    <t>E-4</t>
  </si>
  <si>
    <t>王小林</t>
  </si>
  <si>
    <r>
      <rPr>
        <sz val="20"/>
        <color theme="1"/>
        <rFont val="方正小标宋简体"/>
        <charset val="134"/>
      </rPr>
      <t>成都市新都区第三人民医院</t>
    </r>
    <r>
      <rPr>
        <sz val="20"/>
        <color theme="1"/>
        <rFont val="Times New Roman"/>
        <charset val="134"/>
      </rPr>
      <t>2026</t>
    </r>
    <r>
      <rPr>
        <sz val="20"/>
        <color theme="1"/>
        <rFont val="宋体"/>
        <charset val="134"/>
      </rPr>
      <t>年</t>
    </r>
    <r>
      <rPr>
        <sz val="20"/>
        <color theme="1"/>
        <rFont val="Times New Roman"/>
        <charset val="134"/>
      </rPr>
      <t xml:space="preserve">
</t>
    </r>
    <r>
      <rPr>
        <sz val="20"/>
        <color theme="1"/>
        <rFont val="方正小标宋简体"/>
        <charset val="134"/>
      </rPr>
      <t>编外人员招聘总成绩及进入体检人员（护理类）</t>
    </r>
  </si>
  <si>
    <t>序号</t>
  </si>
  <si>
    <t>招聘岗位</t>
  </si>
  <si>
    <t>考号</t>
  </si>
  <si>
    <t>姓名</t>
  </si>
  <si>
    <t>本岗位排名</t>
  </si>
  <si>
    <t>是否进入体检</t>
  </si>
  <si>
    <t>备注</t>
  </si>
  <si>
    <r>
      <rPr>
        <sz val="16"/>
        <color theme="1"/>
        <rFont val="方正仿宋_GB2312"/>
        <charset val="134"/>
      </rPr>
      <t>护理岗位</t>
    </r>
  </si>
  <si>
    <t>H-147</t>
  </si>
  <si>
    <t>彭洪丹</t>
  </si>
  <si>
    <t>H-103</t>
  </si>
  <si>
    <t>杨佳豪</t>
  </si>
  <si>
    <t>H-18</t>
  </si>
  <si>
    <t>李江涛</t>
  </si>
  <si>
    <t>H-31</t>
  </si>
  <si>
    <t>冯翊恒</t>
  </si>
  <si>
    <t>H-207</t>
  </si>
  <si>
    <t>殷一丹</t>
  </si>
  <si>
    <t>H-252</t>
  </si>
  <si>
    <t>张婷婷</t>
  </si>
  <si>
    <t>H-20</t>
  </si>
  <si>
    <t>唐雨馨</t>
  </si>
  <si>
    <t>H-171</t>
  </si>
  <si>
    <t>肖宇灏</t>
  </si>
  <si>
    <t>H-25</t>
  </si>
  <si>
    <t>陈含芝</t>
  </si>
  <si>
    <t>H-107</t>
  </si>
  <si>
    <t>邓星宇</t>
  </si>
  <si>
    <t>H-8</t>
  </si>
  <si>
    <t>朱丽娜</t>
  </si>
  <si>
    <t>H-9</t>
  </si>
  <si>
    <t>何静萍</t>
  </si>
  <si>
    <t>H-258</t>
  </si>
  <si>
    <t>罗婷婷</t>
  </si>
  <si>
    <t>H-151</t>
  </si>
  <si>
    <t>游丽</t>
  </si>
  <si>
    <t>H-216</t>
  </si>
  <si>
    <t>华雅岚</t>
  </si>
  <si>
    <t>H-212</t>
  </si>
  <si>
    <t>沈高银</t>
  </si>
  <si>
    <t>H-53</t>
  </si>
  <si>
    <t>林卓</t>
  </si>
  <si>
    <t>H-79</t>
  </si>
  <si>
    <t>徐美琳</t>
  </si>
  <si>
    <t>H-198</t>
  </si>
  <si>
    <t>曾睿思</t>
  </si>
  <si>
    <t>H-60</t>
  </si>
  <si>
    <t>李秀</t>
  </si>
  <si>
    <t>H-164</t>
  </si>
  <si>
    <t>钟美洁</t>
  </si>
  <si>
    <t>H-170</t>
  </si>
  <si>
    <t>代丹</t>
  </si>
  <si>
    <t>H-106</t>
  </si>
  <si>
    <t>张曼</t>
  </si>
  <si>
    <t>H-239</t>
  </si>
  <si>
    <t>李长桃</t>
  </si>
  <si>
    <t>H-10</t>
  </si>
  <si>
    <t>刘晓海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</si>
</sst>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sz val="14"/>
      <color theme="1"/>
      <name val="Times New Roman"/>
      <charset val="134"/>
    </font>
    <font>
      <sz val="16"/>
      <color theme="1"/>
      <name val="Times New Roman"/>
      <charset val="134"/>
    </font>
    <font>
      <sz val="12"/>
      <color theme="1"/>
      <name val="Times New Roman"/>
      <charset val="134"/>
    </font>
    <font>
      <sz val="14"/>
      <color theme="1"/>
      <name val="方正仿宋_GB2312"/>
      <charset val="134"/>
    </font>
    <font>
      <sz val="14"/>
      <color theme="1"/>
      <name val="方正仿宋简体"/>
      <charset val="134"/>
    </font>
    <font>
      <sz val="14"/>
      <color theme="1"/>
      <name val="宋体"/>
      <charset val="134"/>
    </font>
    <font>
      <sz val="16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 wrapText="1"/>
    </xf>
    <xf numFmtId="0" fontId="6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WinOS\Desktop\2026.07.17&#32534;&#22806;&#20154;&#21592;&#25307;&#32856;\&#38754;&#35797;\&#25104;&#37117;&#24066;&#26032;&#37117;&#21306;&#31532;&#19977;&#20154;&#27665;&#21307;&#38498;2026&#24180;&#32534;&#22806;&#20154;&#21592;&#25307;&#32856;&#31508;&#35797;&#25104;&#32489;&#21450;&#36827;&#20837;&#38754;&#35797;&#20154;&#21592;&#21517;&#21333;xlsx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WinOS\WPS%20Cloud%20Files\.284219407\cachedata\99C9C1ACE2B445C3BE2BCEF6176A3B45\2026.08.06&#38754;&#35797;&#35780;&#20998;&#21450;&#27719;&#24635;&#34920;-&#32479;&#35745;&#2999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医师类"/>
      <sheetName val="护理类"/>
    </sheetNames>
    <sheetDataSet>
      <sheetData sheetId="0">
        <row r="4">
          <cell r="D4" t="str">
            <v>姓名</v>
          </cell>
          <cell r="E4" t="str">
            <v>笔试成绩</v>
          </cell>
        </row>
        <row r="5">
          <cell r="D5" t="str">
            <v>刘崇凯</v>
          </cell>
          <cell r="E5">
            <v>79.5</v>
          </cell>
        </row>
        <row r="6">
          <cell r="D6" t="str">
            <v>符文军</v>
          </cell>
          <cell r="E6" t="str">
            <v>缺考</v>
          </cell>
        </row>
        <row r="7">
          <cell r="D7" t="str">
            <v>李剑飞</v>
          </cell>
          <cell r="E7" t="str">
            <v>缺考</v>
          </cell>
        </row>
        <row r="8">
          <cell r="D8" t="str">
            <v>周婧莹</v>
          </cell>
          <cell r="E8">
            <v>85.5</v>
          </cell>
        </row>
        <row r="9">
          <cell r="D9" t="str">
            <v>钟马睿寅</v>
          </cell>
          <cell r="E9">
            <v>80.5</v>
          </cell>
        </row>
        <row r="10">
          <cell r="D10" t="str">
            <v>景黎</v>
          </cell>
          <cell r="E10">
            <v>76.5</v>
          </cell>
        </row>
        <row r="11">
          <cell r="D11" t="str">
            <v>王蓉</v>
          </cell>
          <cell r="E11">
            <v>76</v>
          </cell>
        </row>
        <row r="12">
          <cell r="D12" t="str">
            <v>王园伦</v>
          </cell>
          <cell r="E12">
            <v>66</v>
          </cell>
        </row>
        <row r="13">
          <cell r="D13" t="str">
            <v>刘正艳</v>
          </cell>
          <cell r="E13">
            <v>61</v>
          </cell>
        </row>
        <row r="14">
          <cell r="D14" t="str">
            <v>李嘉坤</v>
          </cell>
          <cell r="E14" t="str">
            <v>缺考</v>
          </cell>
        </row>
        <row r="15">
          <cell r="D15" t="str">
            <v>郑红莹</v>
          </cell>
          <cell r="E15" t="str">
            <v>缺考</v>
          </cell>
        </row>
        <row r="16">
          <cell r="D16" t="str">
            <v>廖君</v>
          </cell>
          <cell r="E16" t="str">
            <v>缺考</v>
          </cell>
        </row>
        <row r="17">
          <cell r="D17" t="str">
            <v>何文艳</v>
          </cell>
          <cell r="E17">
            <v>92.5</v>
          </cell>
        </row>
        <row r="18">
          <cell r="D18" t="str">
            <v>汪茂林</v>
          </cell>
          <cell r="E18">
            <v>88.5</v>
          </cell>
        </row>
        <row r="19">
          <cell r="D19" t="str">
            <v>何娜梅</v>
          </cell>
          <cell r="E19">
            <v>82</v>
          </cell>
        </row>
        <row r="20">
          <cell r="D20" t="str">
            <v>郭旭</v>
          </cell>
          <cell r="E20">
            <v>80.5</v>
          </cell>
        </row>
        <row r="21">
          <cell r="D21" t="str">
            <v>何凤</v>
          </cell>
          <cell r="E21">
            <v>77.5</v>
          </cell>
        </row>
        <row r="22">
          <cell r="D22" t="str">
            <v>龙相通</v>
          </cell>
          <cell r="E22" t="str">
            <v>缺考</v>
          </cell>
        </row>
        <row r="23">
          <cell r="D23" t="str">
            <v>余静</v>
          </cell>
          <cell r="E23" t="str">
            <v>缺考</v>
          </cell>
        </row>
        <row r="24">
          <cell r="D24" t="str">
            <v>张舒雅</v>
          </cell>
          <cell r="E24" t="str">
            <v>缺考</v>
          </cell>
        </row>
        <row r="25">
          <cell r="D25" t="str">
            <v>苏博闻</v>
          </cell>
          <cell r="E25" t="str">
            <v>缺考</v>
          </cell>
        </row>
        <row r="26">
          <cell r="D26" t="str">
            <v>付霈文</v>
          </cell>
          <cell r="E26" t="str">
            <v>缺考</v>
          </cell>
        </row>
        <row r="27">
          <cell r="D27" t="str">
            <v>王莉</v>
          </cell>
          <cell r="E27">
            <v>96</v>
          </cell>
        </row>
        <row r="28">
          <cell r="D28" t="str">
            <v>黄成</v>
          </cell>
          <cell r="E28">
            <v>94.5</v>
          </cell>
        </row>
        <row r="29">
          <cell r="D29" t="str">
            <v>黄子芯</v>
          </cell>
          <cell r="E29">
            <v>94.5</v>
          </cell>
        </row>
        <row r="30">
          <cell r="D30" t="str">
            <v>包咏梅</v>
          </cell>
          <cell r="E30">
            <v>93.5</v>
          </cell>
        </row>
        <row r="31">
          <cell r="D31" t="str">
            <v>彭鑫</v>
          </cell>
          <cell r="E31">
            <v>93.5</v>
          </cell>
        </row>
        <row r="32">
          <cell r="D32" t="str">
            <v>杨英</v>
          </cell>
          <cell r="E32">
            <v>92</v>
          </cell>
        </row>
        <row r="33">
          <cell r="D33" t="str">
            <v>向娜</v>
          </cell>
          <cell r="E33">
            <v>87.5</v>
          </cell>
        </row>
        <row r="34">
          <cell r="D34" t="str">
            <v>程燕梅</v>
          </cell>
          <cell r="E34">
            <v>87</v>
          </cell>
        </row>
        <row r="35">
          <cell r="D35" t="str">
            <v>顾婷婷</v>
          </cell>
          <cell r="E35">
            <v>87</v>
          </cell>
        </row>
        <row r="36">
          <cell r="D36" t="str">
            <v>赵非雪</v>
          </cell>
          <cell r="E36">
            <v>65.5</v>
          </cell>
        </row>
        <row r="37">
          <cell r="D37" t="str">
            <v>魏倩</v>
          </cell>
          <cell r="E37" t="str">
            <v>缺考</v>
          </cell>
        </row>
        <row r="38">
          <cell r="D38" t="str">
            <v>蔡明静</v>
          </cell>
          <cell r="E38" t="str">
            <v>缺考</v>
          </cell>
        </row>
        <row r="39">
          <cell r="D39" t="str">
            <v>刘应婷</v>
          </cell>
          <cell r="E39" t="str">
            <v>缺考</v>
          </cell>
        </row>
        <row r="40">
          <cell r="D40" t="str">
            <v>李怡香</v>
          </cell>
          <cell r="E40">
            <v>87</v>
          </cell>
        </row>
        <row r="41">
          <cell r="D41" t="str">
            <v>冯坤</v>
          </cell>
          <cell r="E41">
            <v>83.5</v>
          </cell>
        </row>
        <row r="42">
          <cell r="D42" t="str">
            <v>罗丽霞</v>
          </cell>
          <cell r="E42">
            <v>83</v>
          </cell>
        </row>
        <row r="43">
          <cell r="D43" t="str">
            <v>代学欢</v>
          </cell>
          <cell r="E43">
            <v>80</v>
          </cell>
        </row>
        <row r="44">
          <cell r="D44" t="str">
            <v>刘师玚</v>
          </cell>
          <cell r="E44">
            <v>78.5</v>
          </cell>
        </row>
        <row r="45">
          <cell r="D45" t="str">
            <v>王慧</v>
          </cell>
          <cell r="E45">
            <v>74.5</v>
          </cell>
        </row>
        <row r="46">
          <cell r="D46" t="str">
            <v>何梓旗</v>
          </cell>
          <cell r="E46">
            <v>74.5</v>
          </cell>
        </row>
        <row r="47">
          <cell r="D47" t="str">
            <v>宋绍碧</v>
          </cell>
          <cell r="E47">
            <v>72.5</v>
          </cell>
        </row>
        <row r="48">
          <cell r="D48" t="str">
            <v>白灿灿</v>
          </cell>
          <cell r="E48">
            <v>71</v>
          </cell>
        </row>
        <row r="49">
          <cell r="D49" t="str">
            <v>邵欣</v>
          </cell>
          <cell r="E49">
            <v>69.5</v>
          </cell>
        </row>
        <row r="50">
          <cell r="D50" t="str">
            <v>李晨露</v>
          </cell>
          <cell r="E50">
            <v>69.5</v>
          </cell>
        </row>
        <row r="51">
          <cell r="D51" t="str">
            <v>王长英</v>
          </cell>
          <cell r="E51">
            <v>69</v>
          </cell>
        </row>
        <row r="52">
          <cell r="D52" t="str">
            <v>周迎</v>
          </cell>
          <cell r="E52">
            <v>67.5</v>
          </cell>
        </row>
        <row r="53">
          <cell r="D53" t="str">
            <v>刘丹</v>
          </cell>
          <cell r="E53">
            <v>67.5</v>
          </cell>
        </row>
        <row r="54">
          <cell r="D54" t="str">
            <v>姚博</v>
          </cell>
          <cell r="E54">
            <v>64.5</v>
          </cell>
        </row>
        <row r="55">
          <cell r="D55" t="str">
            <v>文义乔</v>
          </cell>
          <cell r="E55">
            <v>63.5</v>
          </cell>
        </row>
        <row r="56">
          <cell r="D56" t="str">
            <v>贾倩</v>
          </cell>
          <cell r="E56">
            <v>63.5</v>
          </cell>
        </row>
        <row r="57">
          <cell r="D57" t="str">
            <v>曹肖宇</v>
          </cell>
          <cell r="E57">
            <v>63.5</v>
          </cell>
        </row>
        <row r="58">
          <cell r="D58" t="str">
            <v>陈茗</v>
          </cell>
          <cell r="E58">
            <v>63</v>
          </cell>
        </row>
        <row r="59">
          <cell r="D59" t="str">
            <v>屈杉</v>
          </cell>
          <cell r="E59">
            <v>60</v>
          </cell>
        </row>
        <row r="60">
          <cell r="D60" t="str">
            <v>李银秋</v>
          </cell>
          <cell r="E60" t="str">
            <v>缺考</v>
          </cell>
        </row>
        <row r="61">
          <cell r="D61" t="str">
            <v>肖颖</v>
          </cell>
          <cell r="E61" t="str">
            <v>缺考</v>
          </cell>
        </row>
        <row r="62">
          <cell r="D62" t="str">
            <v>刘茜</v>
          </cell>
          <cell r="E62" t="str">
            <v>缺考</v>
          </cell>
        </row>
        <row r="63">
          <cell r="D63" t="str">
            <v>熊媛媛</v>
          </cell>
          <cell r="E63" t="str">
            <v>缺考</v>
          </cell>
        </row>
        <row r="64">
          <cell r="D64" t="str">
            <v>吴娅</v>
          </cell>
          <cell r="E64" t="str">
            <v>缺考</v>
          </cell>
        </row>
        <row r="65">
          <cell r="D65" t="str">
            <v>张喻燕</v>
          </cell>
          <cell r="E65" t="str">
            <v>缺考</v>
          </cell>
        </row>
        <row r="66">
          <cell r="D66" t="str">
            <v>杨文玲</v>
          </cell>
          <cell r="E66" t="str">
            <v>缺考</v>
          </cell>
        </row>
        <row r="67">
          <cell r="D67" t="str">
            <v>陈嘉丽</v>
          </cell>
          <cell r="E67" t="str">
            <v>缺考</v>
          </cell>
        </row>
        <row r="68">
          <cell r="D68" t="str">
            <v>何琳</v>
          </cell>
          <cell r="E68" t="str">
            <v>缺考</v>
          </cell>
        </row>
        <row r="69">
          <cell r="D69" t="str">
            <v>曹宝玉</v>
          </cell>
          <cell r="E69" t="str">
            <v>缺考</v>
          </cell>
        </row>
        <row r="70">
          <cell r="D70" t="str">
            <v>邹心如</v>
          </cell>
          <cell r="E70" t="str">
            <v>缺考</v>
          </cell>
        </row>
        <row r="71">
          <cell r="D71" t="str">
            <v>楚济西</v>
          </cell>
          <cell r="E71">
            <v>97.5</v>
          </cell>
        </row>
        <row r="72">
          <cell r="D72" t="str">
            <v>王兆蕊</v>
          </cell>
          <cell r="E72">
            <v>97</v>
          </cell>
        </row>
        <row r="73">
          <cell r="D73" t="str">
            <v>刘建荣</v>
          </cell>
          <cell r="E73">
            <v>95.5</v>
          </cell>
        </row>
        <row r="74">
          <cell r="D74" t="str">
            <v>熊思宁</v>
          </cell>
          <cell r="E74">
            <v>95.5</v>
          </cell>
        </row>
        <row r="75">
          <cell r="D75" t="str">
            <v>王芳</v>
          </cell>
          <cell r="E75">
            <v>94.5</v>
          </cell>
        </row>
        <row r="76">
          <cell r="D76" t="str">
            <v>周春红</v>
          </cell>
          <cell r="E76">
            <v>93</v>
          </cell>
        </row>
        <row r="77">
          <cell r="D77" t="str">
            <v>徐勇</v>
          </cell>
          <cell r="E77">
            <v>93</v>
          </cell>
        </row>
        <row r="78">
          <cell r="D78" t="str">
            <v>谢小东</v>
          </cell>
          <cell r="E78">
            <v>93</v>
          </cell>
        </row>
        <row r="79">
          <cell r="D79" t="str">
            <v>蔡茂</v>
          </cell>
          <cell r="E79">
            <v>93</v>
          </cell>
        </row>
        <row r="80">
          <cell r="D80" t="str">
            <v>陆冰川</v>
          </cell>
          <cell r="E80">
            <v>92.5</v>
          </cell>
        </row>
        <row r="81">
          <cell r="D81" t="str">
            <v>江停</v>
          </cell>
          <cell r="E81">
            <v>92.5</v>
          </cell>
        </row>
        <row r="82">
          <cell r="D82" t="str">
            <v>张鹏</v>
          </cell>
          <cell r="E82">
            <v>92</v>
          </cell>
        </row>
        <row r="83">
          <cell r="D83" t="str">
            <v>卢晨光</v>
          </cell>
          <cell r="E83">
            <v>91.5</v>
          </cell>
        </row>
        <row r="84">
          <cell r="D84" t="str">
            <v>黎珏帆</v>
          </cell>
          <cell r="E84">
            <v>90</v>
          </cell>
        </row>
        <row r="85">
          <cell r="D85" t="str">
            <v>陈筱葶</v>
          </cell>
          <cell r="E85">
            <v>89</v>
          </cell>
        </row>
        <row r="86">
          <cell r="D86" t="str">
            <v>管博涵</v>
          </cell>
          <cell r="E86">
            <v>89</v>
          </cell>
        </row>
        <row r="87">
          <cell r="D87" t="str">
            <v>鄢婷媛</v>
          </cell>
          <cell r="E87">
            <v>89</v>
          </cell>
        </row>
        <row r="88">
          <cell r="D88" t="str">
            <v>郑加瑶</v>
          </cell>
          <cell r="E88">
            <v>88</v>
          </cell>
        </row>
        <row r="89">
          <cell r="D89" t="str">
            <v>吕天娇</v>
          </cell>
          <cell r="E89">
            <v>87.5</v>
          </cell>
        </row>
        <row r="90">
          <cell r="D90" t="str">
            <v>杨惠菱</v>
          </cell>
          <cell r="E90">
            <v>87.5</v>
          </cell>
        </row>
        <row r="91">
          <cell r="D91" t="str">
            <v>房家伊</v>
          </cell>
          <cell r="E91">
            <v>87</v>
          </cell>
        </row>
        <row r="92">
          <cell r="D92" t="str">
            <v>左仟岭</v>
          </cell>
          <cell r="E92">
            <v>86.5</v>
          </cell>
        </row>
        <row r="93">
          <cell r="D93" t="str">
            <v>张子杰</v>
          </cell>
          <cell r="E93">
            <v>85</v>
          </cell>
        </row>
        <row r="94">
          <cell r="D94" t="str">
            <v>万雨</v>
          </cell>
          <cell r="E94">
            <v>84</v>
          </cell>
        </row>
        <row r="95">
          <cell r="D95" t="str">
            <v>赵琪</v>
          </cell>
          <cell r="E95" t="str">
            <v>缺考</v>
          </cell>
        </row>
        <row r="96">
          <cell r="D96" t="str">
            <v>杨韵琪</v>
          </cell>
          <cell r="E96" t="str">
            <v>缺考</v>
          </cell>
        </row>
        <row r="97">
          <cell r="D97" t="str">
            <v>王睿</v>
          </cell>
          <cell r="E97" t="str">
            <v>缺考</v>
          </cell>
        </row>
        <row r="98">
          <cell r="D98" t="str">
            <v>黄艳菊</v>
          </cell>
          <cell r="E98" t="str">
            <v>缺考</v>
          </cell>
        </row>
        <row r="99">
          <cell r="D99" t="str">
            <v>薛晓凡</v>
          </cell>
          <cell r="E99" t="str">
            <v>缺考</v>
          </cell>
        </row>
        <row r="100">
          <cell r="D100" t="str">
            <v>邵莹</v>
          </cell>
          <cell r="E100" t="str">
            <v>缺考</v>
          </cell>
        </row>
        <row r="101">
          <cell r="D101" t="str">
            <v>王焉力</v>
          </cell>
          <cell r="E101" t="str">
            <v>缺考</v>
          </cell>
        </row>
        <row r="102">
          <cell r="D102" t="str">
            <v>杨显澳</v>
          </cell>
          <cell r="E102" t="str">
            <v>缺考</v>
          </cell>
        </row>
        <row r="103">
          <cell r="D103" t="str">
            <v>蒋玉星</v>
          </cell>
          <cell r="E103" t="str">
            <v>缺考</v>
          </cell>
        </row>
        <row r="104">
          <cell r="D104" t="str">
            <v>龚熙宸</v>
          </cell>
          <cell r="E104" t="str">
            <v>缺考</v>
          </cell>
        </row>
        <row r="105">
          <cell r="D105" t="str">
            <v>鲍星竹</v>
          </cell>
          <cell r="E105" t="str">
            <v>缺考</v>
          </cell>
        </row>
        <row r="106">
          <cell r="D106" t="str">
            <v>何劲颖</v>
          </cell>
          <cell r="E106" t="str">
            <v>缺考</v>
          </cell>
        </row>
        <row r="107">
          <cell r="D107" t="str">
            <v>王胡宇</v>
          </cell>
          <cell r="E107" t="str">
            <v>缺考</v>
          </cell>
        </row>
        <row r="108">
          <cell r="D108" t="str">
            <v>龙冰竹</v>
          </cell>
          <cell r="E108" t="str">
            <v>缺考</v>
          </cell>
        </row>
        <row r="109">
          <cell r="D109" t="str">
            <v>罗梦</v>
          </cell>
          <cell r="E109">
            <v>88.5</v>
          </cell>
        </row>
        <row r="110">
          <cell r="D110" t="str">
            <v>王小林</v>
          </cell>
          <cell r="E110">
            <v>88</v>
          </cell>
        </row>
        <row r="111">
          <cell r="D111" t="str">
            <v>李芬</v>
          </cell>
          <cell r="E111">
            <v>86</v>
          </cell>
        </row>
        <row r="112">
          <cell r="D112" t="str">
            <v>李芳芳</v>
          </cell>
          <cell r="E112">
            <v>84</v>
          </cell>
        </row>
        <row r="113">
          <cell r="D113" t="str">
            <v>胡小月</v>
          </cell>
          <cell r="E113">
            <v>81.5</v>
          </cell>
        </row>
        <row r="114">
          <cell r="D114" t="str">
            <v>唐婷婷</v>
          </cell>
          <cell r="E114">
            <v>81</v>
          </cell>
        </row>
        <row r="115">
          <cell r="D115" t="str">
            <v>艾浩</v>
          </cell>
          <cell r="E115">
            <v>80</v>
          </cell>
        </row>
        <row r="116">
          <cell r="D116" t="str">
            <v>杨蕊</v>
          </cell>
          <cell r="E116">
            <v>76.5</v>
          </cell>
        </row>
        <row r="117">
          <cell r="D117" t="str">
            <v>李谦惠</v>
          </cell>
          <cell r="E117">
            <v>71</v>
          </cell>
        </row>
        <row r="118">
          <cell r="D118" t="str">
            <v>李珊</v>
          </cell>
          <cell r="E118" t="str">
            <v>缺考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医师类"/>
      <sheetName val="护理类"/>
      <sheetName val="Sheet4"/>
    </sheetNames>
    <sheetDataSet>
      <sheetData sheetId="0">
        <row r="2">
          <cell r="D2" t="str">
            <v>姓名</v>
          </cell>
        </row>
        <row r="2">
          <cell r="N2" t="str">
            <v>面试
平均分</v>
          </cell>
        </row>
        <row r="4">
          <cell r="D4" t="str">
            <v>刘崇凯</v>
          </cell>
        </row>
        <row r="4">
          <cell r="N4">
            <v>94.4</v>
          </cell>
        </row>
        <row r="5">
          <cell r="D5" t="str">
            <v>钟马睿寅</v>
          </cell>
        </row>
        <row r="5">
          <cell r="N5">
            <v>90.4</v>
          </cell>
        </row>
        <row r="6">
          <cell r="D6" t="str">
            <v>景黎</v>
          </cell>
        </row>
        <row r="6">
          <cell r="N6">
            <v>82.8</v>
          </cell>
        </row>
        <row r="7">
          <cell r="D7" t="str">
            <v>周婧莹</v>
          </cell>
        </row>
        <row r="7">
          <cell r="N7">
            <v>78.6</v>
          </cell>
        </row>
        <row r="8">
          <cell r="D8" t="str">
            <v>何娜梅</v>
          </cell>
        </row>
        <row r="8">
          <cell r="N8">
            <v>93.2</v>
          </cell>
        </row>
        <row r="9">
          <cell r="D9" t="str">
            <v>汪茂林</v>
          </cell>
        </row>
        <row r="9">
          <cell r="N9">
            <v>78.6</v>
          </cell>
        </row>
        <row r="10">
          <cell r="D10" t="str">
            <v>何文艳</v>
          </cell>
        </row>
        <row r="10">
          <cell r="N10">
            <v>77.4</v>
          </cell>
        </row>
        <row r="11">
          <cell r="D11" t="str">
            <v>黄成</v>
          </cell>
        </row>
        <row r="11">
          <cell r="N11">
            <v>94</v>
          </cell>
        </row>
        <row r="12">
          <cell r="D12" t="str">
            <v>黄子芯</v>
          </cell>
        </row>
        <row r="12">
          <cell r="N12">
            <v>78.4</v>
          </cell>
        </row>
        <row r="13">
          <cell r="D13" t="str">
            <v>王莉</v>
          </cell>
        </row>
        <row r="13">
          <cell r="N13">
            <v>79.8</v>
          </cell>
        </row>
        <row r="14">
          <cell r="D14" t="str">
            <v>楚济西</v>
          </cell>
        </row>
        <row r="14">
          <cell r="N14">
            <v>85.4</v>
          </cell>
        </row>
        <row r="15">
          <cell r="D15" t="str">
            <v>王兆蕊</v>
          </cell>
        </row>
        <row r="15">
          <cell r="N15">
            <v>78</v>
          </cell>
        </row>
        <row r="16">
          <cell r="D16" t="str">
            <v>刘建荣</v>
          </cell>
        </row>
        <row r="16">
          <cell r="N16">
            <v>74.6</v>
          </cell>
        </row>
        <row r="17">
          <cell r="D17" t="str">
            <v>熊思宁</v>
          </cell>
        </row>
        <row r="17">
          <cell r="N17">
            <v>86</v>
          </cell>
        </row>
        <row r="18">
          <cell r="D18" t="str">
            <v>冯坤</v>
          </cell>
        </row>
        <row r="18">
          <cell r="N18">
            <v>95.2</v>
          </cell>
        </row>
        <row r="19">
          <cell r="D19" t="str">
            <v>罗丽霞</v>
          </cell>
        </row>
        <row r="19">
          <cell r="N19">
            <v>83.8</v>
          </cell>
        </row>
        <row r="20">
          <cell r="D20" t="str">
            <v>李怡香</v>
          </cell>
        </row>
        <row r="20">
          <cell r="N20">
            <v>0</v>
          </cell>
        </row>
        <row r="21">
          <cell r="D21" t="str">
            <v>李芬</v>
          </cell>
        </row>
        <row r="21">
          <cell r="N21">
            <v>89.8</v>
          </cell>
        </row>
        <row r="22">
          <cell r="D22" t="str">
            <v>王小林</v>
          </cell>
        </row>
        <row r="22">
          <cell r="N22">
            <v>80.2</v>
          </cell>
        </row>
        <row r="23">
          <cell r="D23" t="str">
            <v>罗梦</v>
          </cell>
        </row>
        <row r="23">
          <cell r="N23">
            <v>80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H6" sqref="H6"/>
    </sheetView>
  </sheetViews>
  <sheetFormatPr defaultColWidth="9" defaultRowHeight="25" customHeight="1"/>
  <cols>
    <col min="1" max="1" width="7.5" style="20" customWidth="1"/>
    <col min="2" max="2" width="28.25" style="20" customWidth="1"/>
    <col min="3" max="3" width="9" style="20"/>
    <col min="4" max="4" width="11.375" style="20" customWidth="1"/>
    <col min="5" max="5" width="9" style="20"/>
    <col min="6" max="6" width="16.5" style="20" customWidth="1"/>
    <col min="7" max="7" width="9" style="20"/>
    <col min="8" max="8" width="16.75" style="20" customWidth="1"/>
    <col min="9" max="9" width="13.125" style="20" customWidth="1"/>
    <col min="10" max="10" width="14.875" style="20" customWidth="1"/>
    <col min="11" max="11" width="14.125" style="20" customWidth="1"/>
    <col min="12" max="12" width="17.5" style="20" customWidth="1"/>
    <col min="13" max="16384" width="9" style="3"/>
  </cols>
  <sheetData>
    <row r="1" ht="57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3" customFormat="1" ht="24" customHeight="1" spans="1:12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19" customFormat="1" customHeight="1" spans="1:1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9" t="s">
        <v>7</v>
      </c>
      <c r="G3" s="10" t="s">
        <v>8</v>
      </c>
      <c r="H3" s="9" t="s">
        <v>9</v>
      </c>
      <c r="I3" s="10" t="s">
        <v>10</v>
      </c>
      <c r="J3" s="10" t="s">
        <v>11</v>
      </c>
      <c r="K3" s="10" t="s">
        <v>12</v>
      </c>
      <c r="L3" s="10" t="s">
        <v>13</v>
      </c>
    </row>
    <row r="4" s="3" customFormat="1" customHeight="1" spans="1:12">
      <c r="A4" s="11">
        <v>1</v>
      </c>
      <c r="B4" s="21" t="s">
        <v>14</v>
      </c>
      <c r="C4" s="12" t="s">
        <v>15</v>
      </c>
      <c r="D4" s="21" t="s">
        <v>16</v>
      </c>
      <c r="E4" s="12">
        <f>_xlfn.XLOOKUP(D4,[1]医师类!$D:$D,[1]医师类!$E:$E)</f>
        <v>79.5</v>
      </c>
      <c r="F4" s="12">
        <f t="shared" ref="F4:F23" si="0">E4*0.6</f>
        <v>47.7</v>
      </c>
      <c r="G4" s="15">
        <f>_xlfn.XLOOKUP(D4,[2]医师类!$D:$D,[2]医师类!$N:$N)</f>
        <v>94.4</v>
      </c>
      <c r="H4" s="15">
        <f t="shared" ref="H4:H15" si="1">G4*0.4</f>
        <v>37.76</v>
      </c>
      <c r="I4" s="15">
        <f t="shared" ref="I4:I15" si="2">F4+H4</f>
        <v>85.46</v>
      </c>
      <c r="J4" s="12">
        <v>1</v>
      </c>
      <c r="K4" s="22" t="s">
        <v>17</v>
      </c>
      <c r="L4" s="11"/>
    </row>
    <row r="5" s="3" customFormat="1" customHeight="1" spans="1:12">
      <c r="A5" s="11">
        <v>3</v>
      </c>
      <c r="B5" s="21" t="s">
        <v>18</v>
      </c>
      <c r="C5" s="12" t="s">
        <v>19</v>
      </c>
      <c r="D5" s="21" t="s">
        <v>20</v>
      </c>
      <c r="E5" s="12">
        <f>_xlfn.XLOOKUP(D5,[1]医师类!$D:$D,[1]医师类!$E:$E)</f>
        <v>80.5</v>
      </c>
      <c r="F5" s="12">
        <f t="shared" si="0"/>
        <v>48.3</v>
      </c>
      <c r="G5" s="15">
        <f>_xlfn.XLOOKUP(D5,[2]医师类!$D:$D,[2]医师类!$N:$N)</f>
        <v>90.4</v>
      </c>
      <c r="H5" s="15">
        <f t="shared" si="1"/>
        <v>36.16</v>
      </c>
      <c r="I5" s="15">
        <f t="shared" si="2"/>
        <v>84.46</v>
      </c>
      <c r="J5" s="12">
        <v>1</v>
      </c>
      <c r="K5" s="22" t="s">
        <v>17</v>
      </c>
      <c r="L5" s="11"/>
    </row>
    <row r="6" s="3" customFormat="1" customHeight="1" spans="1:12">
      <c r="A6" s="11">
        <v>2</v>
      </c>
      <c r="B6" s="21" t="s">
        <v>18</v>
      </c>
      <c r="C6" s="12" t="s">
        <v>21</v>
      </c>
      <c r="D6" s="21" t="s">
        <v>22</v>
      </c>
      <c r="E6" s="12">
        <f>_xlfn.XLOOKUP(D6,[1]医师类!$D:$D,[1]医师类!$E:$E)</f>
        <v>85.5</v>
      </c>
      <c r="F6" s="12">
        <f t="shared" si="0"/>
        <v>51.3</v>
      </c>
      <c r="G6" s="15">
        <f>_xlfn.XLOOKUP(D6,[2]医师类!$D:$D,[2]医师类!$N:$N)</f>
        <v>78.6</v>
      </c>
      <c r="H6" s="15">
        <f t="shared" si="1"/>
        <v>31.44</v>
      </c>
      <c r="I6" s="15">
        <f t="shared" si="2"/>
        <v>82.74</v>
      </c>
      <c r="J6" s="12">
        <v>2</v>
      </c>
      <c r="K6" s="16" t="s">
        <v>23</v>
      </c>
      <c r="L6" s="11"/>
    </row>
    <row r="7" s="3" customFormat="1" customHeight="1" spans="1:12">
      <c r="A7" s="11">
        <v>4</v>
      </c>
      <c r="B7" s="21" t="s">
        <v>18</v>
      </c>
      <c r="C7" s="23" t="s">
        <v>24</v>
      </c>
      <c r="D7" s="21" t="s">
        <v>25</v>
      </c>
      <c r="E7" s="12">
        <f>_xlfn.XLOOKUP(D7,[1]医师类!$D:$D,[1]医师类!$E:$E)</f>
        <v>76.5</v>
      </c>
      <c r="F7" s="12">
        <f t="shared" si="0"/>
        <v>45.9</v>
      </c>
      <c r="G7" s="15">
        <f>_xlfn.XLOOKUP(D7,[2]医师类!$D:$D,[2]医师类!$N:$N)</f>
        <v>82.8</v>
      </c>
      <c r="H7" s="15">
        <f t="shared" si="1"/>
        <v>33.12</v>
      </c>
      <c r="I7" s="15">
        <f t="shared" si="2"/>
        <v>79.02</v>
      </c>
      <c r="J7" s="12">
        <v>3</v>
      </c>
      <c r="K7" s="16" t="s">
        <v>23</v>
      </c>
      <c r="L7" s="11"/>
    </row>
    <row r="8" s="3" customFormat="1" customHeight="1" spans="1:12">
      <c r="A8" s="11">
        <v>7</v>
      </c>
      <c r="B8" s="21" t="s">
        <v>26</v>
      </c>
      <c r="C8" s="23" t="s">
        <v>27</v>
      </c>
      <c r="D8" s="21" t="s">
        <v>28</v>
      </c>
      <c r="E8" s="12">
        <f>_xlfn.XLOOKUP(D8,[1]医师类!$D:$D,[1]医师类!$E:$E)</f>
        <v>82</v>
      </c>
      <c r="F8" s="12">
        <f t="shared" si="0"/>
        <v>49.2</v>
      </c>
      <c r="G8" s="15">
        <f>_xlfn.XLOOKUP(D8,[2]医师类!$D:$D,[2]医师类!$N:$N)</f>
        <v>93.2</v>
      </c>
      <c r="H8" s="15">
        <f t="shared" si="1"/>
        <v>37.28</v>
      </c>
      <c r="I8" s="15">
        <f t="shared" si="2"/>
        <v>86.48</v>
      </c>
      <c r="J8" s="12">
        <v>1</v>
      </c>
      <c r="K8" s="22" t="s">
        <v>17</v>
      </c>
      <c r="L8" s="11"/>
    </row>
    <row r="9" s="3" customFormat="1" customHeight="1" spans="1:12">
      <c r="A9" s="11">
        <v>5</v>
      </c>
      <c r="B9" s="21" t="s">
        <v>26</v>
      </c>
      <c r="C9" s="23" t="s">
        <v>29</v>
      </c>
      <c r="D9" s="21" t="s">
        <v>30</v>
      </c>
      <c r="E9" s="12">
        <f>_xlfn.XLOOKUP(D9,[1]医师类!$D:$D,[1]医师类!$E:$E)</f>
        <v>92.5</v>
      </c>
      <c r="F9" s="12">
        <f t="shared" si="0"/>
        <v>55.5</v>
      </c>
      <c r="G9" s="15">
        <f>_xlfn.XLOOKUP(D9,[2]医师类!$D:$D,[2]医师类!$N:$N)</f>
        <v>77.4</v>
      </c>
      <c r="H9" s="15">
        <f t="shared" si="1"/>
        <v>30.96</v>
      </c>
      <c r="I9" s="15">
        <f t="shared" si="2"/>
        <v>86.46</v>
      </c>
      <c r="J9" s="12">
        <v>2</v>
      </c>
      <c r="K9" s="16" t="s">
        <v>23</v>
      </c>
      <c r="L9" s="11"/>
    </row>
    <row r="10" s="3" customFormat="1" customHeight="1" spans="1:12">
      <c r="A10" s="11">
        <v>6</v>
      </c>
      <c r="B10" s="21" t="s">
        <v>26</v>
      </c>
      <c r="C10" s="23" t="s">
        <v>31</v>
      </c>
      <c r="D10" s="21" t="s">
        <v>32</v>
      </c>
      <c r="E10" s="12">
        <f>_xlfn.XLOOKUP(D10,[1]医师类!$D:$D,[1]医师类!$E:$E)</f>
        <v>88.5</v>
      </c>
      <c r="F10" s="12">
        <f t="shared" si="0"/>
        <v>53.1</v>
      </c>
      <c r="G10" s="15">
        <f>_xlfn.XLOOKUP(D10,[2]医师类!$D:$D,[2]医师类!$N:$N)</f>
        <v>78.6</v>
      </c>
      <c r="H10" s="15">
        <f t="shared" si="1"/>
        <v>31.44</v>
      </c>
      <c r="I10" s="15">
        <f t="shared" si="2"/>
        <v>84.54</v>
      </c>
      <c r="J10" s="12">
        <v>3</v>
      </c>
      <c r="K10" s="16" t="s">
        <v>23</v>
      </c>
      <c r="L10" s="11"/>
    </row>
    <row r="11" s="3" customFormat="1" customHeight="1" spans="1:12">
      <c r="A11" s="11">
        <v>9</v>
      </c>
      <c r="B11" s="21" t="s">
        <v>33</v>
      </c>
      <c r="C11" s="23" t="s">
        <v>34</v>
      </c>
      <c r="D11" s="21" t="s">
        <v>35</v>
      </c>
      <c r="E11" s="12">
        <f>_xlfn.XLOOKUP(D11,[1]医师类!$D:$D,[1]医师类!$E:$E)</f>
        <v>94.5</v>
      </c>
      <c r="F11" s="12">
        <f t="shared" si="0"/>
        <v>56.7</v>
      </c>
      <c r="G11" s="15">
        <f>_xlfn.XLOOKUP(D11,[2]医师类!$D:$D,[2]医师类!$N:$N)</f>
        <v>94</v>
      </c>
      <c r="H11" s="15">
        <f t="shared" si="1"/>
        <v>37.6</v>
      </c>
      <c r="I11" s="15">
        <f t="shared" si="2"/>
        <v>94.3</v>
      </c>
      <c r="J11" s="12">
        <v>1</v>
      </c>
      <c r="K11" s="22" t="s">
        <v>17</v>
      </c>
      <c r="L11" s="11"/>
    </row>
    <row r="12" s="3" customFormat="1" customHeight="1" spans="1:12">
      <c r="A12" s="11">
        <v>8</v>
      </c>
      <c r="B12" s="21" t="s">
        <v>33</v>
      </c>
      <c r="C12" s="23" t="s">
        <v>36</v>
      </c>
      <c r="D12" s="21" t="s">
        <v>37</v>
      </c>
      <c r="E12" s="12">
        <f>_xlfn.XLOOKUP(D12,[1]医师类!$D:$D,[1]医师类!$E:$E)</f>
        <v>96</v>
      </c>
      <c r="F12" s="12">
        <f t="shared" si="0"/>
        <v>57.6</v>
      </c>
      <c r="G12" s="15">
        <f>_xlfn.XLOOKUP(D12,[2]医师类!$D:$D,[2]医师类!$N:$N)</f>
        <v>79.8</v>
      </c>
      <c r="H12" s="15">
        <f t="shared" si="1"/>
        <v>31.92</v>
      </c>
      <c r="I12" s="15">
        <f t="shared" si="2"/>
        <v>89.52</v>
      </c>
      <c r="J12" s="12">
        <v>2</v>
      </c>
      <c r="K12" s="16" t="s">
        <v>23</v>
      </c>
      <c r="L12" s="11"/>
    </row>
    <row r="13" s="3" customFormat="1" customHeight="1" spans="1:12">
      <c r="A13" s="11">
        <v>10</v>
      </c>
      <c r="B13" s="21" t="s">
        <v>33</v>
      </c>
      <c r="C13" s="23" t="s">
        <v>38</v>
      </c>
      <c r="D13" s="21" t="s">
        <v>39</v>
      </c>
      <c r="E13" s="12">
        <f>_xlfn.XLOOKUP(D13,[1]医师类!$D:$D,[1]医师类!$E:$E)</f>
        <v>94.5</v>
      </c>
      <c r="F13" s="12">
        <f t="shared" si="0"/>
        <v>56.7</v>
      </c>
      <c r="G13" s="15">
        <f>_xlfn.XLOOKUP(D13,[2]医师类!$D:$D,[2]医师类!$N:$N)</f>
        <v>78.4</v>
      </c>
      <c r="H13" s="15">
        <f t="shared" si="1"/>
        <v>31.36</v>
      </c>
      <c r="I13" s="15">
        <f t="shared" si="2"/>
        <v>88.06</v>
      </c>
      <c r="J13" s="12">
        <v>3</v>
      </c>
      <c r="K13" s="16" t="s">
        <v>23</v>
      </c>
      <c r="L13" s="11"/>
    </row>
    <row r="14" s="3" customFormat="1" customHeight="1" spans="1:12">
      <c r="A14" s="11">
        <v>12</v>
      </c>
      <c r="B14" s="21" t="s">
        <v>40</v>
      </c>
      <c r="C14" s="23" t="s">
        <v>41</v>
      </c>
      <c r="D14" s="21" t="s">
        <v>42</v>
      </c>
      <c r="E14" s="12">
        <f>_xlfn.XLOOKUP(D14,[1]医师类!$D:$D,[1]医师类!$E:$E)</f>
        <v>83.5</v>
      </c>
      <c r="F14" s="12">
        <f t="shared" si="0"/>
        <v>50.1</v>
      </c>
      <c r="G14" s="15">
        <f>_xlfn.XLOOKUP(D14,[2]医师类!$D:$D,[2]医师类!$N:$N)</f>
        <v>95.2</v>
      </c>
      <c r="H14" s="15">
        <f t="shared" si="1"/>
        <v>38.08</v>
      </c>
      <c r="I14" s="15">
        <f t="shared" si="2"/>
        <v>88.18</v>
      </c>
      <c r="J14" s="12">
        <v>1</v>
      </c>
      <c r="K14" s="22" t="s">
        <v>17</v>
      </c>
      <c r="L14" s="11"/>
    </row>
    <row r="15" s="3" customFormat="1" customHeight="1" spans="1:12">
      <c r="A15" s="11">
        <v>13</v>
      </c>
      <c r="B15" s="21" t="s">
        <v>40</v>
      </c>
      <c r="C15" s="23" t="s">
        <v>43</v>
      </c>
      <c r="D15" s="21" t="s">
        <v>44</v>
      </c>
      <c r="E15" s="12">
        <f>_xlfn.XLOOKUP(D15,[1]医师类!$D:$D,[1]医师类!$E:$E)</f>
        <v>83</v>
      </c>
      <c r="F15" s="12">
        <f t="shared" si="0"/>
        <v>49.8</v>
      </c>
      <c r="G15" s="15">
        <f>_xlfn.XLOOKUP(D15,[2]医师类!$D:$D,[2]医师类!$N:$N)</f>
        <v>83.8</v>
      </c>
      <c r="H15" s="15">
        <f t="shared" si="1"/>
        <v>33.52</v>
      </c>
      <c r="I15" s="15">
        <f t="shared" si="2"/>
        <v>83.32</v>
      </c>
      <c r="J15" s="12">
        <v>2</v>
      </c>
      <c r="K15" s="16" t="s">
        <v>23</v>
      </c>
      <c r="L15" s="11"/>
    </row>
    <row r="16" s="3" customFormat="1" customHeight="1" spans="1:12">
      <c r="A16" s="11">
        <v>11</v>
      </c>
      <c r="B16" s="21" t="s">
        <v>40</v>
      </c>
      <c r="C16" s="23" t="s">
        <v>45</v>
      </c>
      <c r="D16" s="21" t="s">
        <v>46</v>
      </c>
      <c r="E16" s="12">
        <f>_xlfn.XLOOKUP(D16,[1]医师类!$D:$D,[1]医师类!$E:$E)</f>
        <v>87</v>
      </c>
      <c r="F16" s="12">
        <f t="shared" si="0"/>
        <v>52.2</v>
      </c>
      <c r="G16" s="15" t="s">
        <v>47</v>
      </c>
      <c r="H16" s="15" t="s">
        <v>47</v>
      </c>
      <c r="I16" s="15" t="s">
        <v>47</v>
      </c>
      <c r="J16" s="12">
        <v>3</v>
      </c>
      <c r="K16" s="16" t="s">
        <v>23</v>
      </c>
      <c r="L16" s="22" t="s">
        <v>48</v>
      </c>
    </row>
    <row r="17" s="3" customFormat="1" customHeight="1" spans="1:12">
      <c r="A17" s="11">
        <v>14</v>
      </c>
      <c r="B17" s="21" t="s">
        <v>49</v>
      </c>
      <c r="C17" s="23" t="s">
        <v>50</v>
      </c>
      <c r="D17" s="21" t="s">
        <v>51</v>
      </c>
      <c r="E17" s="12">
        <f>_xlfn.XLOOKUP(D17,[1]医师类!$D:$D,[1]医师类!$E:$E)</f>
        <v>97.5</v>
      </c>
      <c r="F17" s="12">
        <f t="shared" si="0"/>
        <v>58.5</v>
      </c>
      <c r="G17" s="15">
        <f>_xlfn.XLOOKUP(D17,[2]医师类!$D:$D,[2]医师类!$N:$N)</f>
        <v>85.4</v>
      </c>
      <c r="H17" s="15">
        <f t="shared" ref="H17:H23" si="3">G17*0.4</f>
        <v>34.16</v>
      </c>
      <c r="I17" s="15">
        <f t="shared" ref="I17:I23" si="4">F17+H17</f>
        <v>92.66</v>
      </c>
      <c r="J17" s="12">
        <v>1</v>
      </c>
      <c r="K17" s="22" t="s">
        <v>17</v>
      </c>
      <c r="L17" s="11"/>
    </row>
    <row r="18" s="3" customFormat="1" customHeight="1" spans="1:12">
      <c r="A18" s="11">
        <v>17</v>
      </c>
      <c r="B18" s="21" t="s">
        <v>49</v>
      </c>
      <c r="C18" s="12" t="s">
        <v>52</v>
      </c>
      <c r="D18" s="21" t="s">
        <v>53</v>
      </c>
      <c r="E18" s="12">
        <f>_xlfn.XLOOKUP(D18,[1]医师类!$D:$D,[1]医师类!$E:$E)</f>
        <v>95.5</v>
      </c>
      <c r="F18" s="12">
        <f t="shared" si="0"/>
        <v>57.3</v>
      </c>
      <c r="G18" s="15">
        <f>_xlfn.XLOOKUP(D18,[2]医师类!$D:$D,[2]医师类!$N:$N)</f>
        <v>86</v>
      </c>
      <c r="H18" s="15">
        <f t="shared" si="3"/>
        <v>34.4</v>
      </c>
      <c r="I18" s="15">
        <f t="shared" si="4"/>
        <v>91.7</v>
      </c>
      <c r="J18" s="12">
        <v>2</v>
      </c>
      <c r="K18" s="16" t="s">
        <v>23</v>
      </c>
      <c r="L18" s="11"/>
    </row>
    <row r="19" s="3" customFormat="1" customHeight="1" spans="1:12">
      <c r="A19" s="11">
        <v>15</v>
      </c>
      <c r="B19" s="21" t="s">
        <v>49</v>
      </c>
      <c r="C19" s="12" t="s">
        <v>54</v>
      </c>
      <c r="D19" s="21" t="s">
        <v>55</v>
      </c>
      <c r="E19" s="12">
        <f>_xlfn.XLOOKUP(D19,[1]医师类!$D:$D,[1]医师类!$E:$E)</f>
        <v>97</v>
      </c>
      <c r="F19" s="12">
        <f t="shared" si="0"/>
        <v>58.2</v>
      </c>
      <c r="G19" s="15">
        <f>_xlfn.XLOOKUP(D19,[2]医师类!$D:$D,[2]医师类!$N:$N)</f>
        <v>78</v>
      </c>
      <c r="H19" s="15">
        <f t="shared" si="3"/>
        <v>31.2</v>
      </c>
      <c r="I19" s="15">
        <f t="shared" si="4"/>
        <v>89.4</v>
      </c>
      <c r="J19" s="12">
        <v>3</v>
      </c>
      <c r="K19" s="16" t="s">
        <v>23</v>
      </c>
      <c r="L19" s="11"/>
    </row>
    <row r="20" s="3" customFormat="1" customHeight="1" spans="1:12">
      <c r="A20" s="11">
        <v>16</v>
      </c>
      <c r="B20" s="21" t="s">
        <v>49</v>
      </c>
      <c r="C20" s="12" t="s">
        <v>56</v>
      </c>
      <c r="D20" s="21" t="s">
        <v>57</v>
      </c>
      <c r="E20" s="12">
        <f>_xlfn.XLOOKUP(D20,[1]医师类!$D:$D,[1]医师类!$E:$E)</f>
        <v>95.5</v>
      </c>
      <c r="F20" s="12">
        <f t="shared" si="0"/>
        <v>57.3</v>
      </c>
      <c r="G20" s="15">
        <f>_xlfn.XLOOKUP(D20,[2]医师类!$D:$D,[2]医师类!$N:$N)</f>
        <v>74.6</v>
      </c>
      <c r="H20" s="15">
        <f t="shared" si="3"/>
        <v>29.84</v>
      </c>
      <c r="I20" s="15">
        <f t="shared" si="4"/>
        <v>87.14</v>
      </c>
      <c r="J20" s="12">
        <v>4</v>
      </c>
      <c r="K20" s="16" t="s">
        <v>23</v>
      </c>
      <c r="L20" s="11"/>
    </row>
    <row r="21" s="3" customFormat="1" customHeight="1" spans="1:12">
      <c r="A21" s="11">
        <v>20</v>
      </c>
      <c r="B21" s="21" t="s">
        <v>58</v>
      </c>
      <c r="C21" s="12" t="s">
        <v>59</v>
      </c>
      <c r="D21" s="21" t="s">
        <v>60</v>
      </c>
      <c r="E21" s="12">
        <f>_xlfn.XLOOKUP(D21,[1]医师类!$D:$D,[1]医师类!$E:$E)</f>
        <v>86</v>
      </c>
      <c r="F21" s="12">
        <f t="shared" si="0"/>
        <v>51.6</v>
      </c>
      <c r="G21" s="15">
        <f>_xlfn.XLOOKUP(D21,[2]医师类!$D:$D,[2]医师类!$N:$N)</f>
        <v>89.8</v>
      </c>
      <c r="H21" s="15">
        <f t="shared" si="3"/>
        <v>35.92</v>
      </c>
      <c r="I21" s="15">
        <f t="shared" si="4"/>
        <v>87.52</v>
      </c>
      <c r="J21" s="12">
        <v>1</v>
      </c>
      <c r="K21" s="22" t="s">
        <v>17</v>
      </c>
      <c r="L21" s="11"/>
    </row>
    <row r="22" s="3" customFormat="1" customHeight="1" spans="1:12">
      <c r="A22" s="11">
        <v>18</v>
      </c>
      <c r="B22" s="21" t="s">
        <v>58</v>
      </c>
      <c r="C22" s="12" t="s">
        <v>61</v>
      </c>
      <c r="D22" s="21" t="s">
        <v>62</v>
      </c>
      <c r="E22" s="12">
        <f>_xlfn.XLOOKUP(D22,[1]医师类!$D:$D,[1]医师类!$E:$E)</f>
        <v>88.5</v>
      </c>
      <c r="F22" s="12">
        <f t="shared" si="0"/>
        <v>53.1</v>
      </c>
      <c r="G22" s="15">
        <f>_xlfn.XLOOKUP(D22,[2]医师类!$D:$D,[2]医师类!$N:$N)</f>
        <v>80</v>
      </c>
      <c r="H22" s="15">
        <f t="shared" si="3"/>
        <v>32</v>
      </c>
      <c r="I22" s="15">
        <f t="shared" si="4"/>
        <v>85.1</v>
      </c>
      <c r="J22" s="12">
        <v>2</v>
      </c>
      <c r="K22" s="16" t="s">
        <v>23</v>
      </c>
      <c r="L22" s="11"/>
    </row>
    <row r="23" s="3" customFormat="1" customHeight="1" spans="1:12">
      <c r="A23" s="11">
        <v>19</v>
      </c>
      <c r="B23" s="21" t="s">
        <v>58</v>
      </c>
      <c r="C23" s="12" t="s">
        <v>63</v>
      </c>
      <c r="D23" s="21" t="s">
        <v>64</v>
      </c>
      <c r="E23" s="12">
        <f>_xlfn.XLOOKUP(D23,[1]医师类!$D:$D,[1]医师类!$E:$E)</f>
        <v>88</v>
      </c>
      <c r="F23" s="12">
        <f t="shared" si="0"/>
        <v>52.8</v>
      </c>
      <c r="G23" s="15">
        <f>_xlfn.XLOOKUP(D23,[2]医师类!$D:$D,[2]医师类!$N:$N)</f>
        <v>80.2</v>
      </c>
      <c r="H23" s="15">
        <f t="shared" si="3"/>
        <v>32.08</v>
      </c>
      <c r="I23" s="15">
        <f t="shared" si="4"/>
        <v>84.88</v>
      </c>
      <c r="J23" s="12">
        <v>3</v>
      </c>
      <c r="K23" s="16" t="s">
        <v>23</v>
      </c>
      <c r="L23" s="11"/>
    </row>
  </sheetData>
  <mergeCells count="2">
    <mergeCell ref="A1:L1"/>
    <mergeCell ref="A2:L2"/>
  </mergeCells>
  <pageMargins left="0.751388888888889" right="0.751388888888889" top="1" bottom="1" header="0.5" footer="0.5"/>
  <pageSetup paperSize="9" scale="7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"/>
  <sheetViews>
    <sheetView tabSelected="1" workbookViewId="0">
      <selection activeCell="M30" sqref="M30"/>
    </sheetView>
  </sheetViews>
  <sheetFormatPr defaultColWidth="9" defaultRowHeight="25" customHeight="1"/>
  <cols>
    <col min="1" max="1" width="9" style="4"/>
    <col min="2" max="2" width="12.625" style="4" customWidth="1"/>
    <col min="3" max="3" width="10" style="4" customWidth="1"/>
    <col min="4" max="4" width="11.375" style="4" customWidth="1"/>
    <col min="5" max="5" width="9" style="4"/>
    <col min="6" max="6" width="16.5" style="4" customWidth="1"/>
    <col min="7" max="7" width="9" style="4"/>
    <col min="8" max="8" width="16.75" style="4" customWidth="1"/>
    <col min="9" max="9" width="13.125" style="4" customWidth="1"/>
    <col min="10" max="10" width="14.875" style="4" customWidth="1"/>
    <col min="11" max="11" width="14.125" style="4" customWidth="1"/>
    <col min="12" max="12" width="17.25" style="4" customWidth="1"/>
    <col min="13" max="16384" width="9" style="1"/>
  </cols>
  <sheetData>
    <row r="1" ht="57" customHeight="1" spans="1:12">
      <c r="A1" s="5" t="s">
        <v>65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ht="24" customHeight="1" spans="1:12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2" customFormat="1" customHeight="1" spans="1:12">
      <c r="A3" s="9" t="s">
        <v>66</v>
      </c>
      <c r="B3" s="9" t="s">
        <v>67</v>
      </c>
      <c r="C3" s="9" t="s">
        <v>68</v>
      </c>
      <c r="D3" s="9" t="s">
        <v>69</v>
      </c>
      <c r="E3" s="10" t="s">
        <v>6</v>
      </c>
      <c r="F3" s="9" t="s">
        <v>7</v>
      </c>
      <c r="G3" s="10" t="s">
        <v>8</v>
      </c>
      <c r="H3" s="9" t="s">
        <v>9</v>
      </c>
      <c r="I3" s="10" t="s">
        <v>10</v>
      </c>
      <c r="J3" s="9" t="s">
        <v>70</v>
      </c>
      <c r="K3" s="9" t="s">
        <v>71</v>
      </c>
      <c r="L3" s="9" t="s">
        <v>72</v>
      </c>
    </row>
    <row r="4" s="3" customFormat="1" customHeight="1" spans="1:12">
      <c r="A4" s="11">
        <v>1</v>
      </c>
      <c r="B4" s="12" t="s">
        <v>73</v>
      </c>
      <c r="C4" s="13" t="s">
        <v>74</v>
      </c>
      <c r="D4" s="14" t="s">
        <v>75</v>
      </c>
      <c r="E4" s="12">
        <v>76</v>
      </c>
      <c r="F4" s="12">
        <f>E4*0.6</f>
        <v>45.6</v>
      </c>
      <c r="G4" s="15">
        <v>92.4</v>
      </c>
      <c r="H4" s="15">
        <f>G4*0.4</f>
        <v>36.96</v>
      </c>
      <c r="I4" s="15">
        <f>F4+H4</f>
        <v>82.56</v>
      </c>
      <c r="J4" s="11">
        <v>1</v>
      </c>
      <c r="K4" s="16" t="s">
        <v>17</v>
      </c>
      <c r="L4" s="11"/>
    </row>
    <row r="5" s="3" customFormat="1" customHeight="1" spans="1:12">
      <c r="A5" s="11">
        <v>2</v>
      </c>
      <c r="B5" s="12" t="s">
        <v>73</v>
      </c>
      <c r="C5" s="13" t="s">
        <v>76</v>
      </c>
      <c r="D5" s="14" t="s">
        <v>77</v>
      </c>
      <c r="E5" s="12">
        <v>74</v>
      </c>
      <c r="F5" s="12">
        <f t="shared" ref="F5:F28" si="0">E5*0.6</f>
        <v>44.4</v>
      </c>
      <c r="G5" s="17">
        <v>92.8</v>
      </c>
      <c r="H5" s="15">
        <f t="shared" ref="H5:H28" si="1">G5*0.4</f>
        <v>37.12</v>
      </c>
      <c r="I5" s="15">
        <f t="shared" ref="I5:I27" si="2">F5+H5</f>
        <v>81.52</v>
      </c>
      <c r="J5" s="11">
        <v>2</v>
      </c>
      <c r="K5" s="16" t="s">
        <v>17</v>
      </c>
      <c r="L5" s="11"/>
    </row>
    <row r="6" s="3" customFormat="1" ht="24" customHeight="1" spans="1:12">
      <c r="A6" s="11">
        <v>3</v>
      </c>
      <c r="B6" s="12" t="s">
        <v>73</v>
      </c>
      <c r="C6" s="13" t="s">
        <v>78</v>
      </c>
      <c r="D6" s="14" t="s">
        <v>79</v>
      </c>
      <c r="E6" s="12">
        <v>73.5</v>
      </c>
      <c r="F6" s="12">
        <f t="shared" si="0"/>
        <v>44.1</v>
      </c>
      <c r="G6" s="17">
        <v>91.6</v>
      </c>
      <c r="H6" s="15">
        <f t="shared" si="1"/>
        <v>36.64</v>
      </c>
      <c r="I6" s="15">
        <f t="shared" si="2"/>
        <v>80.74</v>
      </c>
      <c r="J6" s="11">
        <v>3</v>
      </c>
      <c r="K6" s="16" t="s">
        <v>17</v>
      </c>
      <c r="L6" s="11"/>
    </row>
    <row r="7" s="3" customFormat="1" customHeight="1" spans="1:12">
      <c r="A7" s="11">
        <v>4</v>
      </c>
      <c r="B7" s="12" t="s">
        <v>73</v>
      </c>
      <c r="C7" s="13" t="s">
        <v>80</v>
      </c>
      <c r="D7" s="14" t="s">
        <v>81</v>
      </c>
      <c r="E7" s="12">
        <v>72</v>
      </c>
      <c r="F7" s="12">
        <f t="shared" si="0"/>
        <v>43.2</v>
      </c>
      <c r="G7" s="17">
        <v>90.4</v>
      </c>
      <c r="H7" s="15">
        <f t="shared" si="1"/>
        <v>36.16</v>
      </c>
      <c r="I7" s="15">
        <f t="shared" si="2"/>
        <v>79.36</v>
      </c>
      <c r="J7" s="11">
        <v>4</v>
      </c>
      <c r="K7" s="16" t="s">
        <v>17</v>
      </c>
      <c r="L7" s="11"/>
    </row>
    <row r="8" s="3" customFormat="1" customHeight="1" spans="1:12">
      <c r="A8" s="11">
        <v>5</v>
      </c>
      <c r="B8" s="12" t="s">
        <v>73</v>
      </c>
      <c r="C8" s="13" t="s">
        <v>82</v>
      </c>
      <c r="D8" s="14" t="s">
        <v>83</v>
      </c>
      <c r="E8" s="12">
        <v>70</v>
      </c>
      <c r="F8" s="12">
        <f t="shared" si="0"/>
        <v>42</v>
      </c>
      <c r="G8" s="17">
        <v>92.2</v>
      </c>
      <c r="H8" s="15">
        <f t="shared" si="1"/>
        <v>36.88</v>
      </c>
      <c r="I8" s="15">
        <f t="shared" si="2"/>
        <v>78.88</v>
      </c>
      <c r="J8" s="11">
        <v>5</v>
      </c>
      <c r="K8" s="16" t="s">
        <v>17</v>
      </c>
      <c r="L8" s="11"/>
    </row>
    <row r="9" s="3" customFormat="1" customHeight="1" spans="1:12">
      <c r="A9" s="11">
        <v>6</v>
      </c>
      <c r="B9" s="12" t="s">
        <v>73</v>
      </c>
      <c r="C9" s="13" t="s">
        <v>84</v>
      </c>
      <c r="D9" s="14" t="s">
        <v>85</v>
      </c>
      <c r="E9" s="12">
        <v>67.5</v>
      </c>
      <c r="F9" s="12">
        <f t="shared" si="0"/>
        <v>40.5</v>
      </c>
      <c r="G9" s="17">
        <v>93.2</v>
      </c>
      <c r="H9" s="15">
        <f t="shared" si="1"/>
        <v>37.28</v>
      </c>
      <c r="I9" s="15">
        <f t="shared" si="2"/>
        <v>77.78</v>
      </c>
      <c r="J9" s="11">
        <v>6</v>
      </c>
      <c r="K9" s="16" t="s">
        <v>17</v>
      </c>
      <c r="L9" s="11"/>
    </row>
    <row r="10" s="3" customFormat="1" customHeight="1" spans="1:12">
      <c r="A10" s="11">
        <v>7</v>
      </c>
      <c r="B10" s="12" t="s">
        <v>73</v>
      </c>
      <c r="C10" s="13" t="s">
        <v>86</v>
      </c>
      <c r="D10" s="14" t="s">
        <v>87</v>
      </c>
      <c r="E10" s="12">
        <v>65.5</v>
      </c>
      <c r="F10" s="12">
        <f t="shared" si="0"/>
        <v>39.3</v>
      </c>
      <c r="G10" s="17">
        <v>94</v>
      </c>
      <c r="H10" s="15">
        <f t="shared" si="1"/>
        <v>37.6</v>
      </c>
      <c r="I10" s="15">
        <f t="shared" si="2"/>
        <v>76.9</v>
      </c>
      <c r="J10" s="11">
        <v>7</v>
      </c>
      <c r="K10" s="16" t="s">
        <v>17</v>
      </c>
      <c r="L10" s="11"/>
    </row>
    <row r="11" s="3" customFormat="1" customHeight="1" spans="1:12">
      <c r="A11" s="11">
        <v>8</v>
      </c>
      <c r="B11" s="12" t="s">
        <v>73</v>
      </c>
      <c r="C11" s="13" t="s">
        <v>88</v>
      </c>
      <c r="D11" s="14" t="s">
        <v>89</v>
      </c>
      <c r="E11" s="12">
        <v>65.5</v>
      </c>
      <c r="F11" s="12">
        <f t="shared" si="0"/>
        <v>39.3</v>
      </c>
      <c r="G11" s="17">
        <v>93.8</v>
      </c>
      <c r="H11" s="15">
        <f t="shared" si="1"/>
        <v>37.52</v>
      </c>
      <c r="I11" s="15">
        <f t="shared" si="2"/>
        <v>76.82</v>
      </c>
      <c r="J11" s="11">
        <v>8</v>
      </c>
      <c r="K11" s="16" t="s">
        <v>17</v>
      </c>
      <c r="L11" s="11"/>
    </row>
    <row r="12" s="3" customFormat="1" customHeight="1" spans="1:12">
      <c r="A12" s="11">
        <v>9</v>
      </c>
      <c r="B12" s="12" t="s">
        <v>73</v>
      </c>
      <c r="C12" s="13" t="s">
        <v>90</v>
      </c>
      <c r="D12" s="14" t="s">
        <v>91</v>
      </c>
      <c r="E12" s="12">
        <v>64.5</v>
      </c>
      <c r="F12" s="12">
        <f t="shared" si="0"/>
        <v>38.7</v>
      </c>
      <c r="G12" s="17">
        <v>89.4</v>
      </c>
      <c r="H12" s="15">
        <f t="shared" si="1"/>
        <v>35.76</v>
      </c>
      <c r="I12" s="15">
        <f t="shared" si="2"/>
        <v>74.46</v>
      </c>
      <c r="J12" s="11">
        <v>9</v>
      </c>
      <c r="K12" s="16" t="s">
        <v>23</v>
      </c>
      <c r="L12" s="11"/>
    </row>
    <row r="13" s="3" customFormat="1" customHeight="1" spans="1:12">
      <c r="A13" s="11">
        <v>10</v>
      </c>
      <c r="B13" s="12" t="s">
        <v>73</v>
      </c>
      <c r="C13" s="13" t="s">
        <v>92</v>
      </c>
      <c r="D13" s="14" t="s">
        <v>93</v>
      </c>
      <c r="E13" s="12">
        <v>69.5</v>
      </c>
      <c r="F13" s="12">
        <f t="shared" si="0"/>
        <v>41.7</v>
      </c>
      <c r="G13" s="17">
        <v>81.2</v>
      </c>
      <c r="H13" s="15">
        <f t="shared" si="1"/>
        <v>32.48</v>
      </c>
      <c r="I13" s="15">
        <f t="shared" si="2"/>
        <v>74.18</v>
      </c>
      <c r="J13" s="11">
        <v>10</v>
      </c>
      <c r="K13" s="16" t="s">
        <v>23</v>
      </c>
      <c r="L13" s="11"/>
    </row>
    <row r="14" s="3" customFormat="1" customHeight="1" spans="1:12">
      <c r="A14" s="11">
        <v>11</v>
      </c>
      <c r="B14" s="12" t="s">
        <v>73</v>
      </c>
      <c r="C14" s="13" t="s">
        <v>94</v>
      </c>
      <c r="D14" s="14" t="s">
        <v>95</v>
      </c>
      <c r="E14" s="12">
        <v>66</v>
      </c>
      <c r="F14" s="12">
        <f t="shared" si="0"/>
        <v>39.6</v>
      </c>
      <c r="G14" s="17">
        <v>86.4</v>
      </c>
      <c r="H14" s="15">
        <f t="shared" si="1"/>
        <v>34.56</v>
      </c>
      <c r="I14" s="15">
        <f t="shared" si="2"/>
        <v>74.16</v>
      </c>
      <c r="J14" s="11">
        <v>11</v>
      </c>
      <c r="K14" s="16" t="s">
        <v>23</v>
      </c>
      <c r="L14" s="11"/>
    </row>
    <row r="15" s="3" customFormat="1" customHeight="1" spans="1:12">
      <c r="A15" s="11">
        <v>12</v>
      </c>
      <c r="B15" s="12" t="s">
        <v>73</v>
      </c>
      <c r="C15" s="13" t="s">
        <v>96</v>
      </c>
      <c r="D15" s="14" t="s">
        <v>97</v>
      </c>
      <c r="E15" s="12">
        <v>66.5</v>
      </c>
      <c r="F15" s="12">
        <f t="shared" si="0"/>
        <v>39.9</v>
      </c>
      <c r="G15" s="17">
        <v>84.6</v>
      </c>
      <c r="H15" s="15">
        <f t="shared" si="1"/>
        <v>33.84</v>
      </c>
      <c r="I15" s="15">
        <f t="shared" si="2"/>
        <v>73.74</v>
      </c>
      <c r="J15" s="11">
        <v>12</v>
      </c>
      <c r="K15" s="16" t="s">
        <v>23</v>
      </c>
      <c r="L15" s="11"/>
    </row>
    <row r="16" s="3" customFormat="1" customHeight="1" spans="1:12">
      <c r="A16" s="11">
        <v>13</v>
      </c>
      <c r="B16" s="12" t="s">
        <v>73</v>
      </c>
      <c r="C16" s="13" t="s">
        <v>98</v>
      </c>
      <c r="D16" s="14" t="s">
        <v>99</v>
      </c>
      <c r="E16" s="12">
        <v>78.5</v>
      </c>
      <c r="F16" s="12">
        <f t="shared" si="0"/>
        <v>47.1</v>
      </c>
      <c r="G16" s="17">
        <v>65.8</v>
      </c>
      <c r="H16" s="15">
        <f t="shared" si="1"/>
        <v>26.32</v>
      </c>
      <c r="I16" s="15">
        <f t="shared" si="2"/>
        <v>73.42</v>
      </c>
      <c r="J16" s="11">
        <v>13</v>
      </c>
      <c r="K16" s="16" t="s">
        <v>23</v>
      </c>
      <c r="L16" s="11"/>
    </row>
    <row r="17" s="3" customFormat="1" customHeight="1" spans="1:12">
      <c r="A17" s="11">
        <v>14</v>
      </c>
      <c r="B17" s="12" t="s">
        <v>73</v>
      </c>
      <c r="C17" s="13" t="s">
        <v>100</v>
      </c>
      <c r="D17" s="14" t="s">
        <v>101</v>
      </c>
      <c r="E17" s="12">
        <v>72.5</v>
      </c>
      <c r="F17" s="12">
        <f t="shared" si="0"/>
        <v>43.5</v>
      </c>
      <c r="G17" s="17">
        <v>71</v>
      </c>
      <c r="H17" s="15">
        <f t="shared" si="1"/>
        <v>28.4</v>
      </c>
      <c r="I17" s="15">
        <f t="shared" si="2"/>
        <v>71.9</v>
      </c>
      <c r="J17" s="11">
        <v>14</v>
      </c>
      <c r="K17" s="16" t="s">
        <v>23</v>
      </c>
      <c r="L17" s="11"/>
    </row>
    <row r="18" s="3" customFormat="1" customHeight="1" spans="1:12">
      <c r="A18" s="11">
        <v>15</v>
      </c>
      <c r="B18" s="12" t="s">
        <v>73</v>
      </c>
      <c r="C18" s="13" t="s">
        <v>102</v>
      </c>
      <c r="D18" s="14" t="s">
        <v>103</v>
      </c>
      <c r="E18" s="12">
        <v>67.5</v>
      </c>
      <c r="F18" s="12">
        <f t="shared" si="0"/>
        <v>40.5</v>
      </c>
      <c r="G18" s="17">
        <v>77.6</v>
      </c>
      <c r="H18" s="15">
        <f t="shared" si="1"/>
        <v>31.04</v>
      </c>
      <c r="I18" s="15">
        <f t="shared" si="2"/>
        <v>71.54</v>
      </c>
      <c r="J18" s="11">
        <v>15</v>
      </c>
      <c r="K18" s="16" t="s">
        <v>23</v>
      </c>
      <c r="L18" s="11"/>
    </row>
    <row r="19" s="3" customFormat="1" customHeight="1" spans="1:12">
      <c r="A19" s="11">
        <v>16</v>
      </c>
      <c r="B19" s="12" t="s">
        <v>73</v>
      </c>
      <c r="C19" s="13" t="s">
        <v>104</v>
      </c>
      <c r="D19" s="14" t="s">
        <v>105</v>
      </c>
      <c r="E19" s="12">
        <v>69</v>
      </c>
      <c r="F19" s="12">
        <f t="shared" si="0"/>
        <v>41.4</v>
      </c>
      <c r="G19" s="17">
        <v>74.6</v>
      </c>
      <c r="H19" s="15">
        <f t="shared" si="1"/>
        <v>29.84</v>
      </c>
      <c r="I19" s="15">
        <f t="shared" si="2"/>
        <v>71.24</v>
      </c>
      <c r="J19" s="11">
        <v>16</v>
      </c>
      <c r="K19" s="16" t="s">
        <v>23</v>
      </c>
      <c r="L19" s="11"/>
    </row>
    <row r="20" s="3" customFormat="1" customHeight="1" spans="1:12">
      <c r="A20" s="11">
        <v>17</v>
      </c>
      <c r="B20" s="12" t="s">
        <v>73</v>
      </c>
      <c r="C20" s="13" t="s">
        <v>106</v>
      </c>
      <c r="D20" s="14" t="s">
        <v>107</v>
      </c>
      <c r="E20" s="12">
        <v>65</v>
      </c>
      <c r="F20" s="12">
        <f t="shared" si="0"/>
        <v>39</v>
      </c>
      <c r="G20" s="17">
        <v>78.6</v>
      </c>
      <c r="H20" s="15">
        <f t="shared" si="1"/>
        <v>31.44</v>
      </c>
      <c r="I20" s="15">
        <f t="shared" si="2"/>
        <v>70.44</v>
      </c>
      <c r="J20" s="11">
        <v>17</v>
      </c>
      <c r="K20" s="16" t="s">
        <v>23</v>
      </c>
      <c r="L20" s="11"/>
    </row>
    <row r="21" s="3" customFormat="1" customHeight="1" spans="1:12">
      <c r="A21" s="11">
        <v>18</v>
      </c>
      <c r="B21" s="12" t="s">
        <v>73</v>
      </c>
      <c r="C21" s="13" t="s">
        <v>108</v>
      </c>
      <c r="D21" s="14" t="s">
        <v>109</v>
      </c>
      <c r="E21" s="12">
        <v>66</v>
      </c>
      <c r="F21" s="12">
        <f t="shared" si="0"/>
        <v>39.6</v>
      </c>
      <c r="G21" s="17">
        <v>77</v>
      </c>
      <c r="H21" s="15">
        <f t="shared" si="1"/>
        <v>30.8</v>
      </c>
      <c r="I21" s="15">
        <f t="shared" si="2"/>
        <v>70.4</v>
      </c>
      <c r="J21" s="11">
        <v>18</v>
      </c>
      <c r="K21" s="16" t="s">
        <v>23</v>
      </c>
      <c r="L21" s="11"/>
    </row>
    <row r="22" s="3" customFormat="1" customHeight="1" spans="1:12">
      <c r="A22" s="11">
        <v>19</v>
      </c>
      <c r="B22" s="12" t="s">
        <v>73</v>
      </c>
      <c r="C22" s="13" t="s">
        <v>110</v>
      </c>
      <c r="D22" s="14" t="s">
        <v>111</v>
      </c>
      <c r="E22" s="12">
        <v>65.5</v>
      </c>
      <c r="F22" s="12">
        <f t="shared" si="0"/>
        <v>39.3</v>
      </c>
      <c r="G22" s="17">
        <v>77.2</v>
      </c>
      <c r="H22" s="15">
        <f t="shared" si="1"/>
        <v>30.88</v>
      </c>
      <c r="I22" s="15">
        <f t="shared" si="2"/>
        <v>70.18</v>
      </c>
      <c r="J22" s="11">
        <v>19</v>
      </c>
      <c r="K22" s="16" t="s">
        <v>23</v>
      </c>
      <c r="L22" s="11"/>
    </row>
    <row r="23" s="3" customFormat="1" customHeight="1" spans="1:12">
      <c r="A23" s="11">
        <v>20</v>
      </c>
      <c r="B23" s="12" t="s">
        <v>73</v>
      </c>
      <c r="C23" s="13" t="s">
        <v>112</v>
      </c>
      <c r="D23" s="14" t="s">
        <v>113</v>
      </c>
      <c r="E23" s="12">
        <v>65</v>
      </c>
      <c r="F23" s="12">
        <f>E23*0.6</f>
        <v>39</v>
      </c>
      <c r="G23" s="17">
        <v>74.4</v>
      </c>
      <c r="H23" s="15">
        <f>G23*0.4</f>
        <v>29.76</v>
      </c>
      <c r="I23" s="15">
        <f t="shared" si="2"/>
        <v>68.76</v>
      </c>
      <c r="J23" s="11">
        <v>20</v>
      </c>
      <c r="K23" s="16" t="s">
        <v>23</v>
      </c>
      <c r="L23" s="11"/>
    </row>
    <row r="24" s="3" customFormat="1" customHeight="1" spans="1:12">
      <c r="A24" s="11">
        <v>21</v>
      </c>
      <c r="B24" s="12" t="s">
        <v>73</v>
      </c>
      <c r="C24" s="13" t="s">
        <v>114</v>
      </c>
      <c r="D24" s="14" t="s">
        <v>115</v>
      </c>
      <c r="E24" s="12">
        <v>64.5</v>
      </c>
      <c r="F24" s="12">
        <f>E24*0.6</f>
        <v>38.7</v>
      </c>
      <c r="G24" s="17">
        <v>75</v>
      </c>
      <c r="H24" s="15">
        <f>G24*0.4</f>
        <v>30</v>
      </c>
      <c r="I24" s="15">
        <f t="shared" si="2"/>
        <v>68.7</v>
      </c>
      <c r="J24" s="11">
        <v>21</v>
      </c>
      <c r="K24" s="16" t="s">
        <v>23</v>
      </c>
      <c r="L24" s="11"/>
    </row>
    <row r="25" s="3" customFormat="1" customHeight="1" spans="1:12">
      <c r="A25" s="11">
        <v>22</v>
      </c>
      <c r="B25" s="12" t="s">
        <v>73</v>
      </c>
      <c r="C25" s="13" t="s">
        <v>116</v>
      </c>
      <c r="D25" s="14" t="s">
        <v>117</v>
      </c>
      <c r="E25" s="12">
        <v>64.5</v>
      </c>
      <c r="F25" s="12">
        <f>E25*0.6</f>
        <v>38.7</v>
      </c>
      <c r="G25" s="17">
        <v>74</v>
      </c>
      <c r="H25" s="15">
        <f>G25*0.4</f>
        <v>29.6</v>
      </c>
      <c r="I25" s="15">
        <f t="shared" si="2"/>
        <v>68.3</v>
      </c>
      <c r="J25" s="11">
        <v>22</v>
      </c>
      <c r="K25" s="16" t="s">
        <v>23</v>
      </c>
      <c r="L25" s="11"/>
    </row>
    <row r="26" s="3" customFormat="1" customHeight="1" spans="1:12">
      <c r="A26" s="11">
        <v>23</v>
      </c>
      <c r="B26" s="12" t="s">
        <v>73</v>
      </c>
      <c r="C26" s="13" t="s">
        <v>118</v>
      </c>
      <c r="D26" s="14" t="s">
        <v>119</v>
      </c>
      <c r="E26" s="12">
        <v>68.5</v>
      </c>
      <c r="F26" s="12">
        <f>E26*0.6</f>
        <v>41.1</v>
      </c>
      <c r="G26" s="17">
        <v>65.4</v>
      </c>
      <c r="H26" s="15">
        <f>G26*0.4</f>
        <v>26.16</v>
      </c>
      <c r="I26" s="15">
        <f t="shared" si="2"/>
        <v>67.26</v>
      </c>
      <c r="J26" s="11">
        <v>23</v>
      </c>
      <c r="K26" s="16" t="s">
        <v>23</v>
      </c>
      <c r="L26" s="11"/>
    </row>
    <row r="27" s="3" customFormat="1" customHeight="1" spans="1:12">
      <c r="A27" s="11">
        <v>24</v>
      </c>
      <c r="B27" s="12" t="s">
        <v>73</v>
      </c>
      <c r="C27" s="13" t="s">
        <v>120</v>
      </c>
      <c r="D27" s="14" t="s">
        <v>121</v>
      </c>
      <c r="E27" s="12">
        <v>65.5</v>
      </c>
      <c r="F27" s="12">
        <f>E27*0.6</f>
        <v>39.3</v>
      </c>
      <c r="G27" s="17">
        <v>65.6</v>
      </c>
      <c r="H27" s="15">
        <f>G27*0.4</f>
        <v>26.24</v>
      </c>
      <c r="I27" s="15">
        <f t="shared" si="2"/>
        <v>65.54</v>
      </c>
      <c r="J27" s="11">
        <v>24</v>
      </c>
      <c r="K27" s="16" t="s">
        <v>23</v>
      </c>
      <c r="L27" s="11"/>
    </row>
    <row r="28" s="3" customFormat="1" customHeight="1" spans="1:12">
      <c r="A28" s="11">
        <v>25</v>
      </c>
      <c r="B28" s="12" t="s">
        <v>73</v>
      </c>
      <c r="C28" s="13" t="s">
        <v>122</v>
      </c>
      <c r="D28" s="14" t="s">
        <v>123</v>
      </c>
      <c r="E28" s="12">
        <v>65</v>
      </c>
      <c r="F28" s="12">
        <f>E28*0.6</f>
        <v>39</v>
      </c>
      <c r="G28" s="18" t="s">
        <v>47</v>
      </c>
      <c r="H28" s="18" t="s">
        <v>47</v>
      </c>
      <c r="I28" s="15">
        <f>F28</f>
        <v>39</v>
      </c>
      <c r="J28" s="11">
        <v>25</v>
      </c>
      <c r="K28" s="16" t="s">
        <v>23</v>
      </c>
      <c r="L28" s="16" t="s">
        <v>48</v>
      </c>
    </row>
  </sheetData>
  <mergeCells count="2">
    <mergeCell ref="A1:L1"/>
    <mergeCell ref="A2:L2"/>
  </mergeCells>
  <conditionalFormatting sqref="D4:D28">
    <cfRule type="duplicateValues" dxfId="0" priority="1"/>
  </conditionalFormatting>
  <conditionalFormatting sqref="D4:D5 D8:D9 D11:D21 D23 D26:D28">
    <cfRule type="duplicateValues" dxfId="0" priority="2"/>
  </conditionalFormatting>
  <conditionalFormatting sqref="D6:D7 D10 D22 D24:D25">
    <cfRule type="duplicateValues" dxfId="0" priority="3"/>
  </conditionalFormatting>
  <pageMargins left="0.751388888888889" right="0.751388888888889" top="1" bottom="1" header="0.5" footer="0.5"/>
  <pageSetup paperSize="9" scale="86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NetdiskSupbooks xmlns="http://www.wps.cn/et/2019/netdiskSupbooks">
  <NetdiskSupbook Target="\Users\WinOS\WPS%20Cloud%20Files\.284219407\cachedata\99C9C1ACE2B445C3BE2BCEF6176A3B45\2026.08.06面试评分及汇总表-统计用.xlsx" FileId="549337259607" NetdiskName="yunwps"/>
</NetdiskSupbooks>
</file>

<file path=customXml/itemProps1.xml><?xml version="1.0" encoding="utf-8"?>
<ds:datastoreItem xmlns:ds="http://schemas.openxmlformats.org/officeDocument/2006/customXml" ds:itemID="{8CA11897-456E-43AF-AC28-93E1BBEC0A59}">
  <ds:schemaRefs>
    <ds:schemaRef ds:uri="http://www.wps.cn/et/2019/netdiskSupbook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医师医技类</vt:lpstr>
      <vt:lpstr>护理岗位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owl。</cp:lastModifiedBy>
  <dcterms:created xsi:type="dcterms:W3CDTF">2024-07-18T08:28:00Z</dcterms:created>
  <dcterms:modified xsi:type="dcterms:W3CDTF">2026-08-06T13:33:19Z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BFF9DB7D4FB64067AED1384F077F3ED1_13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