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医师医技类" sheetId="7" r:id="rId1"/>
    <sheet name="护理岗位" sheetId="4" r:id="rId2"/>
  </sheets>
  <externalReferences>
    <externalReference r:id="rId3"/>
    <externalReference r:id="rId4"/>
  </externalReferences>
  <definedNames>
    <definedName name="_xlnm.Print_Titles" localSheetId="0">医师医技类!$3:$3</definedName>
    <definedName name="_xlnm.Print_Titles" localSheetId="1">护理岗位!$3:$3</definedName>
    <definedName name="_xlnm._FilterDatabase" localSheetId="0" hidden="1">医师医技类!$A$3:$L$20</definedName>
    <definedName name="_xlnm._FilterDatabase" localSheetId="1" hidden="1">护理岗位!$A$3:$L$18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<sst xmlns="http://schemas.openxmlformats.org/spreadsheetml/2006/main" count="158" uniqueCount="105">
  <si>
    <r>
      <rPr>
        <sz val="20"/>
        <color theme="1"/>
        <rFont val="方正小标宋简体"/>
        <charset val="134"/>
      </rPr>
      <t>成都市新都区第三人民医院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年第四季度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方正小标宋简体"/>
        <charset val="134"/>
      </rPr>
      <t>编外专业技术人员招聘总成绩及进入体检人员（医师医技）</t>
    </r>
  </si>
  <si>
    <t>2025.12.09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</si>
  <si>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</si>
  <si>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招聘岗位</t>
    </r>
  </si>
  <si>
    <r>
      <rPr>
        <sz val="12"/>
        <color theme="1"/>
        <rFont val="黑体"/>
        <charset val="134"/>
      </rPr>
      <t>考号</t>
    </r>
  </si>
  <si>
    <r>
      <rPr>
        <sz val="12"/>
        <color theme="1"/>
        <rFont val="黑体"/>
        <charset val="134"/>
      </rPr>
      <t>姓名</t>
    </r>
  </si>
  <si>
    <r>
      <rPr>
        <sz val="12"/>
        <color theme="1"/>
        <rFont val="黑体"/>
        <charset val="134"/>
      </rPr>
      <t>笔试成绩</t>
    </r>
  </si>
  <si>
    <r>
      <rPr>
        <sz val="12"/>
        <color theme="1"/>
        <rFont val="黑体"/>
        <charset val="134"/>
      </rPr>
      <t>笔试折合成绩</t>
    </r>
    <r>
      <rPr>
        <sz val="12"/>
        <color theme="1"/>
        <rFont val="Times New Roman"/>
        <charset val="134"/>
      </rPr>
      <t>50%</t>
    </r>
  </si>
  <si>
    <r>
      <rPr>
        <sz val="12"/>
        <color theme="1"/>
        <rFont val="黑体"/>
        <charset val="134"/>
      </rPr>
      <t>面试成绩</t>
    </r>
  </si>
  <si>
    <r>
      <rPr>
        <sz val="12"/>
        <color theme="1"/>
        <rFont val="黑体"/>
        <charset val="134"/>
      </rPr>
      <t>面试折合成绩</t>
    </r>
    <r>
      <rPr>
        <sz val="12"/>
        <color theme="1"/>
        <rFont val="Times New Roman"/>
        <charset val="134"/>
      </rPr>
      <t>50%</t>
    </r>
  </si>
  <si>
    <r>
      <rPr>
        <sz val="12"/>
        <color theme="1"/>
        <rFont val="黑体"/>
        <charset val="134"/>
      </rPr>
      <t>折合总成绩</t>
    </r>
  </si>
  <si>
    <r>
      <rPr>
        <sz val="12"/>
        <color theme="1"/>
        <rFont val="黑体"/>
        <charset val="134"/>
      </rPr>
      <t>本岗位排名</t>
    </r>
  </si>
  <si>
    <r>
      <rPr>
        <sz val="12"/>
        <color theme="1"/>
        <rFont val="黑体"/>
        <charset val="134"/>
      </rPr>
      <t>是否进入体检</t>
    </r>
  </si>
  <si>
    <r>
      <rPr>
        <sz val="12"/>
        <color theme="1"/>
        <rFont val="黑体"/>
        <charset val="134"/>
      </rPr>
      <t>备注</t>
    </r>
  </si>
  <si>
    <t>骨科医师</t>
  </si>
  <si>
    <t>G2-3</t>
  </si>
  <si>
    <t>伍柯臣</t>
  </si>
  <si>
    <r>
      <rPr>
        <sz val="14"/>
        <color theme="1"/>
        <rFont val="方正仿宋简体"/>
        <charset val="134"/>
      </rPr>
      <t>是</t>
    </r>
  </si>
  <si>
    <t>G2-1</t>
  </si>
  <si>
    <t>毛宇翔</t>
  </si>
  <si>
    <t>否</t>
  </si>
  <si>
    <t>G2-2</t>
  </si>
  <si>
    <t>李星</t>
  </si>
  <si>
    <r>
      <rPr>
        <sz val="14"/>
        <color theme="1"/>
        <rFont val="方正仿宋简体"/>
        <charset val="134"/>
      </rPr>
      <t>否</t>
    </r>
  </si>
  <si>
    <t>肛肠科医师</t>
  </si>
  <si>
    <t>G1-4</t>
  </si>
  <si>
    <t>冷丽</t>
  </si>
  <si>
    <t>G1-1</t>
  </si>
  <si>
    <t>杨进洲</t>
  </si>
  <si>
    <t>G1-2</t>
  </si>
  <si>
    <t>魏梦婷</t>
  </si>
  <si>
    <t>老年病科医师</t>
  </si>
  <si>
    <t>L-2</t>
  </si>
  <si>
    <t>杨洁</t>
  </si>
  <si>
    <t>心内科医师</t>
  </si>
  <si>
    <t>X-1</t>
  </si>
  <si>
    <t>陈英杰</t>
  </si>
  <si>
    <t>X-3</t>
  </si>
  <si>
    <t>李芯琦</t>
  </si>
  <si>
    <t>中医科/康复医学科医师</t>
  </si>
  <si>
    <t>Z-1</t>
  </si>
  <si>
    <t>邹茂琳</t>
  </si>
  <si>
    <t>Z-5</t>
  </si>
  <si>
    <t>刘旭宇</t>
  </si>
  <si>
    <t>康复治疗师</t>
  </si>
  <si>
    <t>K-1</t>
  </si>
  <si>
    <t>常越</t>
  </si>
  <si>
    <t>K-7</t>
  </si>
  <si>
    <t>李玉苹</t>
  </si>
  <si>
    <t>K-4</t>
  </si>
  <si>
    <t>向心怡</t>
  </si>
  <si>
    <t>放射技师</t>
  </si>
  <si>
    <t>F-3</t>
  </si>
  <si>
    <t>齐延辉</t>
  </si>
  <si>
    <t>F-9</t>
  </si>
  <si>
    <t>叶涵</t>
  </si>
  <si>
    <t>F-6</t>
  </si>
  <si>
    <t>王宇虹</t>
  </si>
  <si>
    <r>
      <rPr>
        <sz val="20"/>
        <color theme="1"/>
        <rFont val="方正小标宋简体"/>
        <charset val="134"/>
      </rPr>
      <t>成都市新都区第三人民医院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年第四季度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方正小标宋简体"/>
        <charset val="134"/>
      </rPr>
      <t>编外专业技术人员招聘总成绩及进入体检人员（护理类）</t>
    </r>
  </si>
  <si>
    <t>序号</t>
  </si>
  <si>
    <t>招聘岗位</t>
  </si>
  <si>
    <t>考号</t>
  </si>
  <si>
    <t>姓名</t>
  </si>
  <si>
    <t>笔试成绩</t>
  </si>
  <si>
    <t>笔试折合成绩50%</t>
  </si>
  <si>
    <t>面试成绩</t>
  </si>
  <si>
    <t>面试折合成绩50%</t>
  </si>
  <si>
    <t>折合总成绩</t>
  </si>
  <si>
    <t>本岗位排名</t>
  </si>
  <si>
    <t>是否进入体检</t>
  </si>
  <si>
    <t>备注</t>
  </si>
  <si>
    <r>
      <rPr>
        <sz val="16"/>
        <color theme="1"/>
        <rFont val="方正仿宋_GB2312"/>
        <charset val="134"/>
      </rPr>
      <t>护理岗位</t>
    </r>
  </si>
  <si>
    <t>H-33</t>
  </si>
  <si>
    <t>刘响缦</t>
  </si>
  <si>
    <t>是</t>
  </si>
  <si>
    <t>H-2</t>
  </si>
  <si>
    <t>叶婷</t>
  </si>
  <si>
    <t>H-23</t>
  </si>
  <si>
    <t>张瑞</t>
  </si>
  <si>
    <t>H-59</t>
  </si>
  <si>
    <t>王龙</t>
  </si>
  <si>
    <t>H-1</t>
  </si>
  <si>
    <t>罗成凤</t>
  </si>
  <si>
    <t>H-40</t>
  </si>
  <si>
    <t>徐可佳</t>
  </si>
  <si>
    <t>H-47</t>
  </si>
  <si>
    <t>黄岚</t>
  </si>
  <si>
    <t>H-8</t>
  </si>
  <si>
    <t>刘洋</t>
  </si>
  <si>
    <t>H-30</t>
  </si>
  <si>
    <t>文琳荔</t>
  </si>
  <si>
    <t>H-58</t>
  </si>
  <si>
    <t>唐靳</t>
  </si>
  <si>
    <t>H-42</t>
  </si>
  <si>
    <t>罗婷婷</t>
  </si>
  <si>
    <t>H-7</t>
  </si>
  <si>
    <t>鲜伟琼</t>
  </si>
  <si>
    <t>H-61</t>
  </si>
  <si>
    <t>廖肖</t>
  </si>
  <si>
    <t>H-44</t>
  </si>
  <si>
    <t>李秀</t>
  </si>
  <si>
    <t>H-54</t>
  </si>
  <si>
    <r>
      <rPr>
        <sz val="16"/>
        <color theme="1"/>
        <rFont val="方正仿宋_GB2312"/>
        <charset val="134"/>
      </rPr>
      <t>潘珍珍</t>
    </r>
  </si>
  <si>
    <t>缺考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</si>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</sst>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6"/>
      <color theme="1"/>
      <name val="Times New Roman"/>
      <charset val="134"/>
    </font>
    <font>
      <sz val="14"/>
      <color theme="1"/>
      <name val="方正仿宋简体"/>
      <charset val="134"/>
    </font>
    <font>
      <sz val="14"/>
      <color theme="1"/>
      <name val="宋体"/>
      <charset val="134"/>
    </font>
    <font>
      <sz val="12"/>
      <color theme="1"/>
      <name val="Times New Roman"/>
      <charset val="134"/>
    </font>
    <font>
      <sz val="16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.12.08&#38754;&#35797;&#35780;&#20998;&#21450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inOS\WPS%20Cloud%20Files\.284219407\cachedata\084BC6397B1D4DB394FC348FE0E0BDBD\2025.12.04&#31508;&#35797;&#25104;&#32489;&#21450;&#36827;&#20837;&#38754;&#35797;&#20154;&#21592;&#21517;&#21333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2.09护理"/>
      <sheetName val="医师医技"/>
      <sheetName val="护理"/>
      <sheetName val="Sheet2"/>
    </sheetNames>
    <sheetDataSet>
      <sheetData sheetId="0"/>
      <sheetData sheetId="1">
        <row r="2">
          <cell r="D2" t="str">
            <v>姓名</v>
          </cell>
        </row>
        <row r="2">
          <cell r="O2" t="str">
            <v>面试
平均分</v>
          </cell>
        </row>
        <row r="4">
          <cell r="D4" t="str">
            <v>李星</v>
          </cell>
        </row>
        <row r="4">
          <cell r="O4">
            <v>74.2857142857143</v>
          </cell>
        </row>
        <row r="5">
          <cell r="D5" t="str">
            <v>伍柯臣</v>
          </cell>
        </row>
        <row r="5">
          <cell r="O5">
            <v>86.4285714285714</v>
          </cell>
        </row>
        <row r="6">
          <cell r="D6" t="str">
            <v>毛宇翔</v>
          </cell>
        </row>
        <row r="6">
          <cell r="O6">
            <v>78.7142857142857</v>
          </cell>
        </row>
        <row r="7">
          <cell r="D7" t="str">
            <v>杨进洲</v>
          </cell>
        </row>
        <row r="7">
          <cell r="O7">
            <v>73.1428571428571</v>
          </cell>
        </row>
        <row r="8">
          <cell r="D8" t="str">
            <v>冷丽</v>
          </cell>
        </row>
        <row r="8">
          <cell r="O8">
            <v>86.2857142857143</v>
          </cell>
        </row>
        <row r="9">
          <cell r="D9" t="str">
            <v>魏梦婷</v>
          </cell>
        </row>
        <row r="9">
          <cell r="O9">
            <v>77.2857142857143</v>
          </cell>
        </row>
        <row r="10">
          <cell r="D10" t="str">
            <v>杨洁</v>
          </cell>
        </row>
        <row r="10">
          <cell r="O10">
            <v>80.5714285714286</v>
          </cell>
        </row>
        <row r="11">
          <cell r="D11" t="str">
            <v>陈英杰</v>
          </cell>
        </row>
        <row r="11">
          <cell r="O11">
            <v>80.2857142857143</v>
          </cell>
        </row>
        <row r="12">
          <cell r="D12" t="str">
            <v>李芯琦</v>
          </cell>
        </row>
        <row r="12">
          <cell r="O12">
            <v>78.5714285714286</v>
          </cell>
        </row>
        <row r="13">
          <cell r="D13" t="str">
            <v>邹茂琳</v>
          </cell>
        </row>
        <row r="13">
          <cell r="O13">
            <v>80.2857142857143</v>
          </cell>
        </row>
        <row r="14">
          <cell r="D14" t="str">
            <v>刘旭宇</v>
          </cell>
        </row>
        <row r="14">
          <cell r="O14">
            <v>77.4285714285714</v>
          </cell>
        </row>
        <row r="15">
          <cell r="D15" t="str">
            <v>常越</v>
          </cell>
        </row>
        <row r="15">
          <cell r="O15">
            <v>86.1428571428571</v>
          </cell>
        </row>
        <row r="16">
          <cell r="D16" t="str">
            <v>李玉苹</v>
          </cell>
        </row>
        <row r="16">
          <cell r="O16">
            <v>75.2857142857143</v>
          </cell>
        </row>
        <row r="17">
          <cell r="D17" t="str">
            <v>向心怡</v>
          </cell>
        </row>
        <row r="17">
          <cell r="O17">
            <v>76.5714285714286</v>
          </cell>
        </row>
        <row r="18">
          <cell r="D18" t="str">
            <v>叶涵</v>
          </cell>
        </row>
        <row r="18">
          <cell r="O18">
            <v>76.5714285714286</v>
          </cell>
        </row>
        <row r="19">
          <cell r="D19" t="str">
            <v>齐延辉</v>
          </cell>
        </row>
        <row r="19">
          <cell r="O19">
            <v>82.8571428571429</v>
          </cell>
        </row>
        <row r="20">
          <cell r="D20" t="str">
            <v>王宇虹</v>
          </cell>
        </row>
        <row r="20">
          <cell r="O20">
            <v>75.5714285714286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医师类"/>
      <sheetName val="技师类"/>
      <sheetName val="护理类"/>
    </sheetNames>
    <sheetDataSet>
      <sheetData sheetId="0">
        <row r="4">
          <cell r="D4" t="str">
            <v>姓名</v>
          </cell>
          <cell r="E4" t="str">
            <v>笔试成绩</v>
          </cell>
        </row>
        <row r="5">
          <cell r="D5" t="str">
            <v>伍柯臣</v>
          </cell>
          <cell r="E5">
            <v>88</v>
          </cell>
        </row>
        <row r="6">
          <cell r="D6" t="str">
            <v>毛宇翔</v>
          </cell>
          <cell r="E6">
            <v>77.5</v>
          </cell>
        </row>
        <row r="7">
          <cell r="D7" t="str">
            <v>李星</v>
          </cell>
          <cell r="E7">
            <v>68</v>
          </cell>
        </row>
        <row r="8">
          <cell r="D8" t="str">
            <v>杨进洲</v>
          </cell>
          <cell r="E8">
            <v>81.5</v>
          </cell>
        </row>
        <row r="9">
          <cell r="D9" t="str">
            <v>魏梦婷</v>
          </cell>
          <cell r="E9">
            <v>75.5</v>
          </cell>
        </row>
        <row r="10">
          <cell r="D10" t="str">
            <v>冷丽</v>
          </cell>
          <cell r="E10">
            <v>68.5</v>
          </cell>
        </row>
        <row r="11">
          <cell r="D11" t="str">
            <v>王彦生</v>
          </cell>
          <cell r="E11" t="str">
            <v>缺考</v>
          </cell>
        </row>
        <row r="12">
          <cell r="D12" t="str">
            <v>杨洁</v>
          </cell>
          <cell r="E12">
            <v>68</v>
          </cell>
        </row>
        <row r="13">
          <cell r="D13" t="str">
            <v>刘应婷</v>
          </cell>
          <cell r="E13" t="str">
            <v>缺考</v>
          </cell>
        </row>
        <row r="14">
          <cell r="D14" t="str">
            <v>张延昭</v>
          </cell>
          <cell r="E14" t="str">
            <v>缺考</v>
          </cell>
        </row>
        <row r="15">
          <cell r="D15" t="str">
            <v>唐若冰</v>
          </cell>
          <cell r="E15" t="str">
            <v>缺考</v>
          </cell>
        </row>
        <row r="16">
          <cell r="D16" t="str">
            <v>陈英杰</v>
          </cell>
          <cell r="E16">
            <v>79.5</v>
          </cell>
        </row>
        <row r="17">
          <cell r="D17" t="str">
            <v>李芯琦</v>
          </cell>
          <cell r="E17">
            <v>70.5</v>
          </cell>
        </row>
        <row r="18">
          <cell r="D18" t="str">
            <v>杨钱威</v>
          </cell>
          <cell r="E18" t="str">
            <v>缺考</v>
          </cell>
        </row>
        <row r="19">
          <cell r="D19" t="str">
            <v>邹茂琳</v>
          </cell>
          <cell r="E19">
            <v>85</v>
          </cell>
        </row>
        <row r="20">
          <cell r="D20" t="str">
            <v>刘旭宇</v>
          </cell>
          <cell r="E20">
            <v>84</v>
          </cell>
        </row>
        <row r="21">
          <cell r="D21" t="str">
            <v>王振</v>
          </cell>
          <cell r="E21">
            <v>43</v>
          </cell>
        </row>
        <row r="22">
          <cell r="D22" t="str">
            <v>吴青青</v>
          </cell>
          <cell r="E22" t="str">
            <v>缺考</v>
          </cell>
        </row>
        <row r="23">
          <cell r="D23" t="str">
            <v>沈玺</v>
          </cell>
          <cell r="E23" t="str">
            <v>缺考</v>
          </cell>
        </row>
      </sheetData>
      <sheetData sheetId="1">
        <row r="4">
          <cell r="D4" t="str">
            <v>姓名</v>
          </cell>
          <cell r="E4" t="str">
            <v>笔试成绩</v>
          </cell>
        </row>
        <row r="5">
          <cell r="D5" t="str">
            <v>齐延辉</v>
          </cell>
          <cell r="E5">
            <v>77</v>
          </cell>
        </row>
        <row r="6">
          <cell r="D6" t="str">
            <v>王宇虹</v>
          </cell>
          <cell r="E6">
            <v>71.5</v>
          </cell>
        </row>
        <row r="7">
          <cell r="D7" t="str">
            <v>叶涵</v>
          </cell>
          <cell r="E7">
            <v>71.5</v>
          </cell>
        </row>
        <row r="8">
          <cell r="D8" t="str">
            <v>杨雪</v>
          </cell>
          <cell r="E8">
            <v>70.5</v>
          </cell>
        </row>
        <row r="9">
          <cell r="D9" t="str">
            <v>李欢</v>
          </cell>
          <cell r="E9">
            <v>68.5</v>
          </cell>
        </row>
        <row r="10">
          <cell r="D10" t="str">
            <v>罗建平</v>
          </cell>
          <cell r="E10">
            <v>64</v>
          </cell>
        </row>
        <row r="11">
          <cell r="D11" t="str">
            <v>邹易</v>
          </cell>
          <cell r="E11" t="str">
            <v>缺考</v>
          </cell>
        </row>
        <row r="12">
          <cell r="D12" t="str">
            <v>林洁</v>
          </cell>
          <cell r="E12" t="str">
            <v>缺考</v>
          </cell>
        </row>
        <row r="13">
          <cell r="D13" t="str">
            <v>景诗沛</v>
          </cell>
          <cell r="E13" t="str">
            <v>缺考</v>
          </cell>
        </row>
        <row r="14">
          <cell r="D14" t="str">
            <v>李玉苹</v>
          </cell>
          <cell r="E14">
            <v>86</v>
          </cell>
        </row>
        <row r="15">
          <cell r="D15" t="str">
            <v>常越</v>
          </cell>
          <cell r="E15">
            <v>82</v>
          </cell>
        </row>
        <row r="16">
          <cell r="D16" t="str">
            <v>向心怡</v>
          </cell>
          <cell r="E16">
            <v>80.5</v>
          </cell>
        </row>
        <row r="17">
          <cell r="D17" t="str">
            <v>钟哲莹</v>
          </cell>
          <cell r="E17">
            <v>72.5</v>
          </cell>
        </row>
        <row r="18">
          <cell r="D18" t="str">
            <v>汪景洋</v>
          </cell>
          <cell r="E18" t="str">
            <v>缺考</v>
          </cell>
        </row>
        <row r="19">
          <cell r="D19" t="str">
            <v>聂慧田</v>
          </cell>
          <cell r="E19" t="str">
            <v>缺考</v>
          </cell>
        </row>
        <row r="20">
          <cell r="D20" t="str">
            <v>夏俊杰</v>
          </cell>
          <cell r="E20" t="str">
            <v>缺考</v>
          </cell>
        </row>
        <row r="21">
          <cell r="D21" t="str">
            <v>段鑫洋</v>
          </cell>
          <cell r="E21" t="str">
            <v>缺考</v>
          </cell>
        </row>
        <row r="22">
          <cell r="D22" t="str">
            <v>肖虹玉</v>
          </cell>
          <cell r="E22" t="str">
            <v>缺考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P21" sqref="P21"/>
    </sheetView>
  </sheetViews>
  <sheetFormatPr defaultColWidth="9" defaultRowHeight="25" customHeight="1"/>
  <cols>
    <col min="1" max="1" width="7.5" style="17" customWidth="1"/>
    <col min="2" max="2" width="28.25" style="17" customWidth="1"/>
    <col min="3" max="3" width="9" style="17"/>
    <col min="4" max="4" width="11.375" style="17" customWidth="1"/>
    <col min="5" max="5" width="9" style="17"/>
    <col min="6" max="6" width="16.5" style="17" customWidth="1"/>
    <col min="7" max="7" width="9" style="17"/>
    <col min="8" max="8" width="16.75" style="17" customWidth="1"/>
    <col min="9" max="9" width="13.125" style="17" customWidth="1"/>
    <col min="10" max="10" width="14.875" style="17" customWidth="1"/>
    <col min="11" max="11" width="14.125" style="17" customWidth="1"/>
    <col min="12" max="12" width="17.5" style="17" customWidth="1"/>
    <col min="13" max="16384" width="9" style="3"/>
  </cols>
  <sheetData>
    <row r="1" ht="57" customHeight="1" spans="1:12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3" customFormat="1" ht="24" customHeight="1" spans="1:12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="16" customFormat="1" customHeight="1" spans="1:12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</row>
    <row r="4" s="3" customFormat="1" customHeight="1" spans="1:12">
      <c r="A4" s="10">
        <v>1</v>
      </c>
      <c r="B4" s="23" t="s">
        <v>14</v>
      </c>
      <c r="C4" s="11" t="s">
        <v>15</v>
      </c>
      <c r="D4" s="23" t="s">
        <v>16</v>
      </c>
      <c r="E4" s="11">
        <f>_xlfn.XLOOKUP(D4,[2]医师类!$D:$D,[2]医师类!$E:$E)</f>
        <v>88</v>
      </c>
      <c r="F4" s="11">
        <f t="shared" ref="F4:F6" si="0">E4/2</f>
        <v>44</v>
      </c>
      <c r="G4" s="24">
        <f>_xlfn.XLOOKUP(D4,[1]医师医技!$D:$D,[1]医师医技!$O:$O)</f>
        <v>86.4285714285714</v>
      </c>
      <c r="H4" s="24">
        <f>G4*0.5</f>
        <v>43.2142857142857</v>
      </c>
      <c r="I4" s="24">
        <f t="shared" ref="I4:I9" si="1">F4+H4</f>
        <v>87.2142857142857</v>
      </c>
      <c r="J4" s="11">
        <v>1</v>
      </c>
      <c r="K4" s="10" t="s">
        <v>17</v>
      </c>
      <c r="L4" s="10"/>
    </row>
    <row r="5" s="3" customFormat="1" customHeight="1" spans="1:12">
      <c r="A5" s="10">
        <v>2</v>
      </c>
      <c r="B5" s="23" t="s">
        <v>14</v>
      </c>
      <c r="C5" s="11" t="s">
        <v>18</v>
      </c>
      <c r="D5" s="23" t="s">
        <v>19</v>
      </c>
      <c r="E5" s="11">
        <f>_xlfn.XLOOKUP(D5,[2]医师类!$D:$D,[2]医师类!$E:$E)</f>
        <v>77.5</v>
      </c>
      <c r="F5" s="11">
        <f t="shared" si="0"/>
        <v>38.75</v>
      </c>
      <c r="G5" s="24">
        <f>_xlfn.XLOOKUP(D5,[1]医师医技!$D:$D,[1]医师医技!$O:$O)</f>
        <v>78.7142857142857</v>
      </c>
      <c r="H5" s="24">
        <f t="shared" ref="H5:H20" si="2">G5*0.5</f>
        <v>39.3571428571429</v>
      </c>
      <c r="I5" s="24">
        <f t="shared" si="1"/>
        <v>78.1071428571429</v>
      </c>
      <c r="J5" s="11">
        <v>2</v>
      </c>
      <c r="K5" s="12" t="s">
        <v>20</v>
      </c>
      <c r="L5" s="10"/>
    </row>
    <row r="6" s="3" customFormat="1" customHeight="1" spans="1:12">
      <c r="A6" s="10">
        <v>3</v>
      </c>
      <c r="B6" s="23" t="s">
        <v>14</v>
      </c>
      <c r="C6" s="11" t="s">
        <v>21</v>
      </c>
      <c r="D6" s="23" t="s">
        <v>22</v>
      </c>
      <c r="E6" s="11">
        <f>_xlfn.XLOOKUP(D6,[2]医师类!$D:$D,[2]医师类!$E:$E)</f>
        <v>68</v>
      </c>
      <c r="F6" s="11">
        <f t="shared" si="0"/>
        <v>34</v>
      </c>
      <c r="G6" s="24">
        <f>_xlfn.XLOOKUP(D6,[1]医师医技!$D:$D,[1]医师医技!$O:$O)</f>
        <v>74.2857142857143</v>
      </c>
      <c r="H6" s="24">
        <f t="shared" si="2"/>
        <v>37.1428571428571</v>
      </c>
      <c r="I6" s="24">
        <f t="shared" si="1"/>
        <v>71.1428571428571</v>
      </c>
      <c r="J6" s="11">
        <v>3</v>
      </c>
      <c r="K6" s="10" t="s">
        <v>23</v>
      </c>
      <c r="L6" s="10"/>
    </row>
    <row r="7" s="3" customFormat="1" customHeight="1" spans="1:12">
      <c r="A7" s="10">
        <v>4</v>
      </c>
      <c r="B7" s="23" t="s">
        <v>24</v>
      </c>
      <c r="C7" s="14" t="s">
        <v>25</v>
      </c>
      <c r="D7" s="23" t="s">
        <v>26</v>
      </c>
      <c r="E7" s="11">
        <f>_xlfn.XLOOKUP(D7,[2]医师类!$D:$D,[2]医师类!$E:$E)</f>
        <v>68.5</v>
      </c>
      <c r="F7" s="24">
        <v>34.25</v>
      </c>
      <c r="G7" s="24">
        <f>_xlfn.XLOOKUP(D7,[1]医师医技!$D:$D,[1]医师医技!$O:$O)</f>
        <v>86.2857142857143</v>
      </c>
      <c r="H7" s="24">
        <f t="shared" si="2"/>
        <v>43.1428571428571</v>
      </c>
      <c r="I7" s="24">
        <f t="shared" si="1"/>
        <v>77.3928571428571</v>
      </c>
      <c r="J7" s="11">
        <v>1</v>
      </c>
      <c r="K7" s="10" t="s">
        <v>17</v>
      </c>
      <c r="L7" s="10"/>
    </row>
    <row r="8" s="3" customFormat="1" customHeight="1" spans="1:12">
      <c r="A8" s="10">
        <v>5</v>
      </c>
      <c r="B8" s="23" t="s">
        <v>24</v>
      </c>
      <c r="C8" s="14" t="s">
        <v>27</v>
      </c>
      <c r="D8" s="23" t="s">
        <v>28</v>
      </c>
      <c r="E8" s="11">
        <f>_xlfn.XLOOKUP(D8,[2]医师类!$D:$D,[2]医师类!$E:$E)</f>
        <v>81.5</v>
      </c>
      <c r="F8" s="24">
        <v>40.75</v>
      </c>
      <c r="G8" s="24">
        <f>_xlfn.XLOOKUP(D8,[1]医师医技!$D:$D,[1]医师医技!$O:$O)</f>
        <v>73.1428571428571</v>
      </c>
      <c r="H8" s="24">
        <f t="shared" si="2"/>
        <v>36.5714285714286</v>
      </c>
      <c r="I8" s="24">
        <f t="shared" si="1"/>
        <v>77.3214285714286</v>
      </c>
      <c r="J8" s="11">
        <v>2</v>
      </c>
      <c r="K8" s="10" t="s">
        <v>23</v>
      </c>
      <c r="L8" s="10"/>
    </row>
    <row r="9" s="3" customFormat="1" customHeight="1" spans="1:12">
      <c r="A9" s="10">
        <v>6</v>
      </c>
      <c r="B9" s="23" t="s">
        <v>24</v>
      </c>
      <c r="C9" s="14" t="s">
        <v>29</v>
      </c>
      <c r="D9" s="23" t="s">
        <v>30</v>
      </c>
      <c r="E9" s="11">
        <f>_xlfn.XLOOKUP(D9,[2]医师类!$D:$D,[2]医师类!$E:$E)</f>
        <v>75.5</v>
      </c>
      <c r="F9" s="24">
        <v>37.75</v>
      </c>
      <c r="G9" s="24">
        <f>_xlfn.XLOOKUP(D9,[1]医师医技!$D:$D,[1]医师医技!$O:$O)</f>
        <v>77.2857142857143</v>
      </c>
      <c r="H9" s="24">
        <f t="shared" si="2"/>
        <v>38.6428571428571</v>
      </c>
      <c r="I9" s="24">
        <f t="shared" si="1"/>
        <v>76.3928571428571</v>
      </c>
      <c r="J9" s="11">
        <v>3</v>
      </c>
      <c r="K9" s="10" t="s">
        <v>23</v>
      </c>
      <c r="L9" s="10"/>
    </row>
    <row r="10" s="3" customFormat="1" customHeight="1" spans="1:12">
      <c r="A10" s="10">
        <v>7</v>
      </c>
      <c r="B10" s="23" t="s">
        <v>31</v>
      </c>
      <c r="C10" s="14" t="s">
        <v>32</v>
      </c>
      <c r="D10" s="23" t="s">
        <v>33</v>
      </c>
      <c r="E10" s="11">
        <f>_xlfn.XLOOKUP(D10,[2]医师类!$D:$D,[2]医师类!$E:$E)</f>
        <v>68</v>
      </c>
      <c r="F10" s="24">
        <v>34</v>
      </c>
      <c r="G10" s="24">
        <f>_xlfn.XLOOKUP(D10,[1]医师医技!$D:$D,[1]医师医技!$O:$O)</f>
        <v>80.5714285714286</v>
      </c>
      <c r="H10" s="24">
        <f t="shared" si="2"/>
        <v>40.2857142857143</v>
      </c>
      <c r="I10" s="24">
        <f t="shared" ref="I10:I20" si="3">F10+H10</f>
        <v>74.2857142857143</v>
      </c>
      <c r="J10" s="11">
        <v>1</v>
      </c>
      <c r="K10" s="10" t="s">
        <v>17</v>
      </c>
      <c r="L10" s="10"/>
    </row>
    <row r="11" s="3" customFormat="1" customHeight="1" spans="1:12">
      <c r="A11" s="10">
        <v>8</v>
      </c>
      <c r="B11" s="23" t="s">
        <v>34</v>
      </c>
      <c r="C11" s="14" t="s">
        <v>35</v>
      </c>
      <c r="D11" s="23" t="s">
        <v>36</v>
      </c>
      <c r="E11" s="11">
        <f>_xlfn.XLOOKUP(D11,[2]医师类!$D:$D,[2]医师类!$E:$E)</f>
        <v>79.5</v>
      </c>
      <c r="F11" s="24">
        <v>39.75</v>
      </c>
      <c r="G11" s="24">
        <f>_xlfn.XLOOKUP(D11,[1]医师医技!$D:$D,[1]医师医技!$O:$O)</f>
        <v>80.2857142857143</v>
      </c>
      <c r="H11" s="24">
        <f t="shared" si="2"/>
        <v>40.1428571428571</v>
      </c>
      <c r="I11" s="24">
        <f t="shared" si="3"/>
        <v>79.8928571428571</v>
      </c>
      <c r="J11" s="11">
        <v>1</v>
      </c>
      <c r="K11" s="10" t="s">
        <v>17</v>
      </c>
      <c r="L11" s="10"/>
    </row>
    <row r="12" s="3" customFormat="1" customHeight="1" spans="1:12">
      <c r="A12" s="10">
        <v>9</v>
      </c>
      <c r="B12" s="23" t="s">
        <v>34</v>
      </c>
      <c r="C12" s="14" t="s">
        <v>37</v>
      </c>
      <c r="D12" s="23" t="s">
        <v>38</v>
      </c>
      <c r="E12" s="11">
        <f>_xlfn.XLOOKUP(D12,[2]医师类!$D:$D,[2]医师类!$E:$E)</f>
        <v>70.5</v>
      </c>
      <c r="F12" s="24">
        <v>35.25</v>
      </c>
      <c r="G12" s="24">
        <f>_xlfn.XLOOKUP(D12,[1]医师医技!$D:$D,[1]医师医技!$O:$O)</f>
        <v>78.5714285714286</v>
      </c>
      <c r="H12" s="24">
        <f t="shared" si="2"/>
        <v>39.2857142857143</v>
      </c>
      <c r="I12" s="24">
        <f t="shared" si="3"/>
        <v>74.5357142857143</v>
      </c>
      <c r="J12" s="11">
        <v>2</v>
      </c>
      <c r="K12" s="10" t="s">
        <v>23</v>
      </c>
      <c r="L12" s="10"/>
    </row>
    <row r="13" s="3" customFormat="1" customHeight="1" spans="1:12">
      <c r="A13" s="10">
        <v>10</v>
      </c>
      <c r="B13" s="23" t="s">
        <v>39</v>
      </c>
      <c r="C13" s="14" t="s">
        <v>40</v>
      </c>
      <c r="D13" s="23" t="s">
        <v>41</v>
      </c>
      <c r="E13" s="11">
        <f>_xlfn.XLOOKUP(D13,[2]医师类!$D:$D,[2]医师类!$E:$E)</f>
        <v>85</v>
      </c>
      <c r="F13" s="24">
        <v>42.5</v>
      </c>
      <c r="G13" s="24">
        <f>_xlfn.XLOOKUP(D13,[1]医师医技!$D:$D,[1]医师医技!$O:$O)</f>
        <v>80.2857142857143</v>
      </c>
      <c r="H13" s="24">
        <f t="shared" si="2"/>
        <v>40.1428571428571</v>
      </c>
      <c r="I13" s="24">
        <f t="shared" si="3"/>
        <v>82.6428571428571</v>
      </c>
      <c r="J13" s="11">
        <v>1</v>
      </c>
      <c r="K13" s="10" t="s">
        <v>17</v>
      </c>
      <c r="L13" s="10"/>
    </row>
    <row r="14" s="3" customFormat="1" customHeight="1" spans="1:12">
      <c r="A14" s="10">
        <v>11</v>
      </c>
      <c r="B14" s="23" t="s">
        <v>39</v>
      </c>
      <c r="C14" s="14" t="s">
        <v>42</v>
      </c>
      <c r="D14" s="23" t="s">
        <v>43</v>
      </c>
      <c r="E14" s="11">
        <f>_xlfn.XLOOKUP(D14,[2]医师类!$D:$D,[2]医师类!$E:$E)</f>
        <v>84</v>
      </c>
      <c r="F14" s="24">
        <v>42</v>
      </c>
      <c r="G14" s="24">
        <f>_xlfn.XLOOKUP(D14,[1]医师医技!$D:$D,[1]医师医技!$O:$O)</f>
        <v>77.4285714285714</v>
      </c>
      <c r="H14" s="24">
        <f t="shared" si="2"/>
        <v>38.7142857142857</v>
      </c>
      <c r="I14" s="24">
        <f t="shared" si="3"/>
        <v>80.7142857142857</v>
      </c>
      <c r="J14" s="11">
        <v>2</v>
      </c>
      <c r="K14" s="10" t="s">
        <v>23</v>
      </c>
      <c r="L14" s="10"/>
    </row>
    <row r="15" s="3" customFormat="1" customHeight="1" spans="1:12">
      <c r="A15" s="10">
        <v>12</v>
      </c>
      <c r="B15" s="23" t="s">
        <v>44</v>
      </c>
      <c r="C15" s="14" t="s">
        <v>45</v>
      </c>
      <c r="D15" s="23" t="s">
        <v>46</v>
      </c>
      <c r="E15" s="11">
        <f>_xlfn.XLOOKUP(D15,[2]技师类!$D:$D,[2]技师类!$E:$E)</f>
        <v>82</v>
      </c>
      <c r="F15" s="24">
        <v>41</v>
      </c>
      <c r="G15" s="24">
        <f>_xlfn.XLOOKUP(D15,[1]医师医技!$D:$D,[1]医师医技!$O:$O)</f>
        <v>86.1428571428571</v>
      </c>
      <c r="H15" s="24">
        <f t="shared" si="2"/>
        <v>43.0714285714286</v>
      </c>
      <c r="I15" s="24">
        <f t="shared" si="3"/>
        <v>84.0714285714286</v>
      </c>
      <c r="J15" s="11">
        <v>1</v>
      </c>
      <c r="K15" s="10" t="s">
        <v>17</v>
      </c>
      <c r="L15" s="10"/>
    </row>
    <row r="16" s="3" customFormat="1" customHeight="1" spans="1:12">
      <c r="A16" s="10">
        <v>13</v>
      </c>
      <c r="B16" s="23" t="s">
        <v>44</v>
      </c>
      <c r="C16" s="14" t="s">
        <v>47</v>
      </c>
      <c r="D16" s="23" t="s">
        <v>48</v>
      </c>
      <c r="E16" s="11">
        <f>_xlfn.XLOOKUP(D16,[2]技师类!$D:$D,[2]技师类!$E:$E)</f>
        <v>86</v>
      </c>
      <c r="F16" s="24">
        <v>43</v>
      </c>
      <c r="G16" s="24">
        <f>_xlfn.XLOOKUP(D16,[1]医师医技!$D:$D,[1]医师医技!$O:$O)</f>
        <v>75.2857142857143</v>
      </c>
      <c r="H16" s="24">
        <f t="shared" si="2"/>
        <v>37.6428571428571</v>
      </c>
      <c r="I16" s="24">
        <f t="shared" si="3"/>
        <v>80.6428571428571</v>
      </c>
      <c r="J16" s="11">
        <v>2</v>
      </c>
      <c r="K16" s="10" t="s">
        <v>23</v>
      </c>
      <c r="L16" s="10"/>
    </row>
    <row r="17" s="3" customFormat="1" customHeight="1" spans="1:12">
      <c r="A17" s="10">
        <v>14</v>
      </c>
      <c r="B17" s="23" t="s">
        <v>44</v>
      </c>
      <c r="C17" s="14" t="s">
        <v>49</v>
      </c>
      <c r="D17" s="23" t="s">
        <v>50</v>
      </c>
      <c r="E17" s="11">
        <f>_xlfn.XLOOKUP(D17,[2]技师类!$D:$D,[2]技师类!$E:$E)</f>
        <v>80.5</v>
      </c>
      <c r="F17" s="24">
        <v>40.25</v>
      </c>
      <c r="G17" s="24">
        <f>_xlfn.XLOOKUP(D17,[1]医师医技!$D:$D,[1]医师医技!$O:$O)</f>
        <v>76.5714285714286</v>
      </c>
      <c r="H17" s="24">
        <f t="shared" si="2"/>
        <v>38.2857142857143</v>
      </c>
      <c r="I17" s="24">
        <f t="shared" si="3"/>
        <v>78.5357142857143</v>
      </c>
      <c r="J17" s="11">
        <v>3</v>
      </c>
      <c r="K17" s="10" t="s">
        <v>23</v>
      </c>
      <c r="L17" s="10"/>
    </row>
    <row r="18" s="3" customFormat="1" customHeight="1" spans="1:12">
      <c r="A18" s="10">
        <v>15</v>
      </c>
      <c r="B18" s="23" t="s">
        <v>51</v>
      </c>
      <c r="C18" s="11" t="s">
        <v>52</v>
      </c>
      <c r="D18" s="23" t="s">
        <v>53</v>
      </c>
      <c r="E18" s="11">
        <f>_xlfn.XLOOKUP(D18,[2]技师类!$D:$D,[2]技师类!$E:$E)</f>
        <v>77</v>
      </c>
      <c r="F18" s="24">
        <v>38.5</v>
      </c>
      <c r="G18" s="24">
        <f>_xlfn.XLOOKUP(D18,[1]医师医技!$D:$D,[1]医师医技!$O:$O)</f>
        <v>82.8571428571429</v>
      </c>
      <c r="H18" s="24">
        <f t="shared" si="2"/>
        <v>41.4285714285714</v>
      </c>
      <c r="I18" s="24">
        <f t="shared" si="3"/>
        <v>79.9285714285714</v>
      </c>
      <c r="J18" s="11">
        <v>1</v>
      </c>
      <c r="K18" s="10" t="s">
        <v>17</v>
      </c>
      <c r="L18" s="10"/>
    </row>
    <row r="19" s="3" customFormat="1" customHeight="1" spans="1:12">
      <c r="A19" s="10">
        <v>16</v>
      </c>
      <c r="B19" s="23" t="s">
        <v>51</v>
      </c>
      <c r="C19" s="11" t="s">
        <v>54</v>
      </c>
      <c r="D19" s="23" t="s">
        <v>55</v>
      </c>
      <c r="E19" s="11">
        <f>_xlfn.XLOOKUP(D19,[2]技师类!$D:$D,[2]技师类!$E:$E)</f>
        <v>71.5</v>
      </c>
      <c r="F19" s="24">
        <v>35.75</v>
      </c>
      <c r="G19" s="24">
        <f>_xlfn.XLOOKUP(D19,[1]医师医技!$D:$D,[1]医师医技!$O:$O)</f>
        <v>76.5714285714286</v>
      </c>
      <c r="H19" s="24">
        <f t="shared" si="2"/>
        <v>38.2857142857143</v>
      </c>
      <c r="I19" s="24">
        <f t="shared" si="3"/>
        <v>74.0357142857143</v>
      </c>
      <c r="J19" s="11">
        <v>2</v>
      </c>
      <c r="K19" s="10" t="s">
        <v>23</v>
      </c>
      <c r="L19" s="10"/>
    </row>
    <row r="20" s="3" customFormat="1" customHeight="1" spans="1:12">
      <c r="A20" s="10">
        <v>17</v>
      </c>
      <c r="B20" s="23" t="s">
        <v>51</v>
      </c>
      <c r="C20" s="11" t="s">
        <v>56</v>
      </c>
      <c r="D20" s="23" t="s">
        <v>57</v>
      </c>
      <c r="E20" s="11">
        <f>_xlfn.XLOOKUP(D20,[2]技师类!$D:$D,[2]技师类!$E:$E)</f>
        <v>71.5</v>
      </c>
      <c r="F20" s="24">
        <v>35.75</v>
      </c>
      <c r="G20" s="24">
        <f>_xlfn.XLOOKUP(D20,[1]医师医技!$D:$D,[1]医师医技!$O:$O)</f>
        <v>75.5714285714286</v>
      </c>
      <c r="H20" s="24">
        <f t="shared" si="2"/>
        <v>37.7857142857143</v>
      </c>
      <c r="I20" s="24">
        <f t="shared" si="3"/>
        <v>73.5357142857143</v>
      </c>
      <c r="J20" s="11">
        <v>3</v>
      </c>
      <c r="K20" s="10" t="s">
        <v>23</v>
      </c>
      <c r="L20" s="10"/>
    </row>
  </sheetData>
  <mergeCells count="2">
    <mergeCell ref="A1:L1"/>
    <mergeCell ref="A2:L2"/>
  </mergeCell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selection activeCell="K9" sqref="K4:K9"/>
    </sheetView>
  </sheetViews>
  <sheetFormatPr defaultColWidth="9" defaultRowHeight="25" customHeight="1"/>
  <cols>
    <col min="1" max="1" width="9" style="4"/>
    <col min="2" max="2" width="12.625" style="4" customWidth="1"/>
    <col min="3" max="3" width="10" style="4" customWidth="1"/>
    <col min="4" max="4" width="11.375" style="4" customWidth="1"/>
    <col min="5" max="5" width="9" style="4"/>
    <col min="6" max="6" width="16.5" style="4" customWidth="1"/>
    <col min="7" max="7" width="9" style="4"/>
    <col min="8" max="8" width="16.75" style="4" customWidth="1"/>
    <col min="9" max="9" width="13.125" style="4" customWidth="1"/>
    <col min="10" max="10" width="14.875" style="4" customWidth="1"/>
    <col min="11" max="11" width="14.125" style="4" customWidth="1"/>
    <col min="12" max="12" width="17.25" style="4" customWidth="1"/>
    <col min="13" max="16384" width="9" style="1"/>
  </cols>
  <sheetData>
    <row r="1" ht="57" customHeight="1" spans="1:12">
      <c r="A1" s="5" t="s">
        <v>58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4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customHeight="1" spans="1:12">
      <c r="A3" s="9" t="s">
        <v>59</v>
      </c>
      <c r="B3" s="9" t="s">
        <v>60</v>
      </c>
      <c r="C3" s="9" t="s">
        <v>61</v>
      </c>
      <c r="D3" s="9" t="s">
        <v>62</v>
      </c>
      <c r="E3" s="9" t="s">
        <v>63</v>
      </c>
      <c r="F3" s="9" t="s">
        <v>64</v>
      </c>
      <c r="G3" s="9" t="s">
        <v>65</v>
      </c>
      <c r="H3" s="9" t="s">
        <v>66</v>
      </c>
      <c r="I3" s="9" t="s">
        <v>67</v>
      </c>
      <c r="J3" s="9" t="s">
        <v>68</v>
      </c>
      <c r="K3" s="9" t="s">
        <v>69</v>
      </c>
      <c r="L3" s="9" t="s">
        <v>70</v>
      </c>
    </row>
    <row r="4" s="3" customFormat="1" customHeight="1" spans="1:12">
      <c r="A4" s="10">
        <v>1</v>
      </c>
      <c r="B4" s="11" t="s">
        <v>71</v>
      </c>
      <c r="C4" s="10" t="s">
        <v>72</v>
      </c>
      <c r="D4" s="12" t="s">
        <v>73</v>
      </c>
      <c r="E4" s="10">
        <v>70</v>
      </c>
      <c r="F4" s="13">
        <f t="shared" ref="F4:F37" si="0">E4*0.5</f>
        <v>35</v>
      </c>
      <c r="G4" s="13">
        <v>85.5714285714286</v>
      </c>
      <c r="H4" s="13">
        <f t="shared" ref="H4:H17" si="1">G4*0.5</f>
        <v>42.7857142857143</v>
      </c>
      <c r="I4" s="13">
        <f t="shared" ref="I4:I17" si="2">F4+H4</f>
        <v>77.7857142857143</v>
      </c>
      <c r="J4" s="10">
        <v>1</v>
      </c>
      <c r="K4" s="12" t="s">
        <v>74</v>
      </c>
      <c r="L4" s="10"/>
    </row>
    <row r="5" s="3" customFormat="1" customHeight="1" spans="1:12">
      <c r="A5" s="10">
        <v>2</v>
      </c>
      <c r="B5" s="11" t="s">
        <v>71</v>
      </c>
      <c r="C5" s="10" t="s">
        <v>75</v>
      </c>
      <c r="D5" s="12" t="s">
        <v>76</v>
      </c>
      <c r="E5" s="10">
        <v>63.5</v>
      </c>
      <c r="F5" s="13">
        <f t="shared" si="0"/>
        <v>31.75</v>
      </c>
      <c r="G5" s="13">
        <v>89.8571428571429</v>
      </c>
      <c r="H5" s="13">
        <f t="shared" si="1"/>
        <v>44.9285714285714</v>
      </c>
      <c r="I5" s="13">
        <f t="shared" si="2"/>
        <v>76.6785714285714</v>
      </c>
      <c r="J5" s="10">
        <v>2</v>
      </c>
      <c r="K5" s="12" t="s">
        <v>74</v>
      </c>
      <c r="L5" s="10"/>
    </row>
    <row r="6" s="3" customFormat="1" ht="24" customHeight="1" spans="1:12">
      <c r="A6" s="10">
        <v>3</v>
      </c>
      <c r="B6" s="11" t="s">
        <v>71</v>
      </c>
      <c r="C6" s="10" t="s">
        <v>77</v>
      </c>
      <c r="D6" s="12" t="s">
        <v>78</v>
      </c>
      <c r="E6" s="10">
        <v>63</v>
      </c>
      <c r="F6" s="13">
        <f t="shared" si="0"/>
        <v>31.5</v>
      </c>
      <c r="G6" s="13">
        <v>89.1428571428571</v>
      </c>
      <c r="H6" s="13">
        <f t="shared" si="1"/>
        <v>44.5714285714286</v>
      </c>
      <c r="I6" s="13">
        <f t="shared" si="2"/>
        <v>76.0714285714286</v>
      </c>
      <c r="J6" s="10">
        <v>3</v>
      </c>
      <c r="K6" s="12" t="s">
        <v>74</v>
      </c>
      <c r="L6" s="10"/>
    </row>
    <row r="7" s="3" customFormat="1" customHeight="1" spans="1:12">
      <c r="A7" s="10">
        <v>4</v>
      </c>
      <c r="B7" s="11" t="s">
        <v>71</v>
      </c>
      <c r="C7" s="10" t="s">
        <v>79</v>
      </c>
      <c r="D7" s="12" t="s">
        <v>80</v>
      </c>
      <c r="E7" s="13">
        <v>62.5</v>
      </c>
      <c r="F7" s="13">
        <f t="shared" si="0"/>
        <v>31.25</v>
      </c>
      <c r="G7" s="13">
        <v>88.7142857142857</v>
      </c>
      <c r="H7" s="13">
        <f t="shared" si="1"/>
        <v>44.3571428571429</v>
      </c>
      <c r="I7" s="13">
        <f t="shared" si="2"/>
        <v>75.6071428571429</v>
      </c>
      <c r="J7" s="10">
        <v>4</v>
      </c>
      <c r="K7" s="12" t="s">
        <v>74</v>
      </c>
      <c r="L7" s="10"/>
    </row>
    <row r="8" s="3" customFormat="1" customHeight="1" spans="1:12">
      <c r="A8" s="10">
        <v>5</v>
      </c>
      <c r="B8" s="11" t="s">
        <v>71</v>
      </c>
      <c r="C8" s="10" t="s">
        <v>81</v>
      </c>
      <c r="D8" s="12" t="s">
        <v>82</v>
      </c>
      <c r="E8" s="13">
        <v>60.5</v>
      </c>
      <c r="F8" s="13">
        <f t="shared" si="0"/>
        <v>30.25</v>
      </c>
      <c r="G8" s="13">
        <v>89.4285714285714</v>
      </c>
      <c r="H8" s="13">
        <f t="shared" si="1"/>
        <v>44.7142857142857</v>
      </c>
      <c r="I8" s="13">
        <f t="shared" si="2"/>
        <v>74.9642857142857</v>
      </c>
      <c r="J8" s="10">
        <v>5</v>
      </c>
      <c r="K8" s="12" t="s">
        <v>74</v>
      </c>
      <c r="L8" s="10"/>
    </row>
    <row r="9" s="3" customFormat="1" customHeight="1" spans="1:12">
      <c r="A9" s="10">
        <v>6</v>
      </c>
      <c r="B9" s="11" t="s">
        <v>71</v>
      </c>
      <c r="C9" s="10" t="s">
        <v>83</v>
      </c>
      <c r="D9" s="12" t="s">
        <v>84</v>
      </c>
      <c r="E9" s="13">
        <v>65.5</v>
      </c>
      <c r="F9" s="13">
        <f t="shared" si="0"/>
        <v>32.75</v>
      </c>
      <c r="G9" s="13">
        <v>84.2857142857143</v>
      </c>
      <c r="H9" s="13">
        <f t="shared" si="1"/>
        <v>42.1428571428571</v>
      </c>
      <c r="I9" s="13">
        <f t="shared" si="2"/>
        <v>74.8928571428571</v>
      </c>
      <c r="J9" s="10">
        <v>6</v>
      </c>
      <c r="K9" s="12" t="s">
        <v>74</v>
      </c>
      <c r="L9" s="10"/>
    </row>
    <row r="10" s="3" customFormat="1" customHeight="1" spans="1:12">
      <c r="A10" s="10">
        <v>7</v>
      </c>
      <c r="B10" s="11" t="s">
        <v>71</v>
      </c>
      <c r="C10" s="10" t="s">
        <v>85</v>
      </c>
      <c r="D10" s="12" t="s">
        <v>86</v>
      </c>
      <c r="E10" s="13">
        <v>70.5</v>
      </c>
      <c r="F10" s="13">
        <f t="shared" si="0"/>
        <v>35.25</v>
      </c>
      <c r="G10" s="13">
        <v>79.1428571428571</v>
      </c>
      <c r="H10" s="13">
        <f t="shared" si="1"/>
        <v>39.5714285714286</v>
      </c>
      <c r="I10" s="13">
        <f t="shared" si="2"/>
        <v>74.8214285714286</v>
      </c>
      <c r="J10" s="10">
        <v>7</v>
      </c>
      <c r="K10" s="12" t="s">
        <v>20</v>
      </c>
      <c r="L10" s="10"/>
    </row>
    <row r="11" s="3" customFormat="1" customHeight="1" spans="1:12">
      <c r="A11" s="10">
        <v>8</v>
      </c>
      <c r="B11" s="11" t="s">
        <v>71</v>
      </c>
      <c r="C11" s="10" t="s">
        <v>87</v>
      </c>
      <c r="D11" s="12" t="s">
        <v>88</v>
      </c>
      <c r="E11" s="13">
        <v>77</v>
      </c>
      <c r="F11" s="13">
        <f t="shared" si="0"/>
        <v>38.5</v>
      </c>
      <c r="G11" s="13">
        <v>72.4285714285714</v>
      </c>
      <c r="H11" s="13">
        <f t="shared" si="1"/>
        <v>36.2142857142857</v>
      </c>
      <c r="I11" s="13">
        <f t="shared" si="2"/>
        <v>74.7142857142857</v>
      </c>
      <c r="J11" s="10">
        <v>8</v>
      </c>
      <c r="K11" s="12" t="s">
        <v>20</v>
      </c>
      <c r="L11" s="10"/>
    </row>
    <row r="12" s="3" customFormat="1" customHeight="1" spans="1:12">
      <c r="A12" s="10">
        <v>9</v>
      </c>
      <c r="B12" s="11" t="s">
        <v>71</v>
      </c>
      <c r="C12" s="10" t="s">
        <v>89</v>
      </c>
      <c r="D12" s="12" t="s">
        <v>90</v>
      </c>
      <c r="E12" s="13">
        <v>76</v>
      </c>
      <c r="F12" s="13">
        <f t="shared" si="0"/>
        <v>38</v>
      </c>
      <c r="G12" s="13">
        <v>73.2857142857143</v>
      </c>
      <c r="H12" s="13">
        <f t="shared" si="1"/>
        <v>36.6428571428571</v>
      </c>
      <c r="I12" s="13">
        <f t="shared" si="2"/>
        <v>74.6428571428571</v>
      </c>
      <c r="J12" s="10">
        <v>9</v>
      </c>
      <c r="K12" s="12" t="s">
        <v>20</v>
      </c>
      <c r="L12" s="10"/>
    </row>
    <row r="13" s="3" customFormat="1" customHeight="1" spans="1:12">
      <c r="A13" s="10">
        <v>10</v>
      </c>
      <c r="B13" s="11" t="s">
        <v>71</v>
      </c>
      <c r="C13" s="10" t="s">
        <v>91</v>
      </c>
      <c r="D13" s="12" t="s">
        <v>92</v>
      </c>
      <c r="E13" s="13">
        <v>66.5</v>
      </c>
      <c r="F13" s="13">
        <f t="shared" si="0"/>
        <v>33.25</v>
      </c>
      <c r="G13" s="13">
        <v>76.5714285714286</v>
      </c>
      <c r="H13" s="13">
        <f t="shared" si="1"/>
        <v>38.2857142857143</v>
      </c>
      <c r="I13" s="13">
        <f t="shared" si="2"/>
        <v>71.5357142857143</v>
      </c>
      <c r="J13" s="10">
        <v>10</v>
      </c>
      <c r="K13" s="12" t="s">
        <v>20</v>
      </c>
      <c r="L13" s="10"/>
    </row>
    <row r="14" s="3" customFormat="1" customHeight="1" spans="1:12">
      <c r="A14" s="10">
        <v>11</v>
      </c>
      <c r="B14" s="11" t="s">
        <v>71</v>
      </c>
      <c r="C14" s="10" t="s">
        <v>93</v>
      </c>
      <c r="D14" s="12" t="s">
        <v>94</v>
      </c>
      <c r="E14" s="13">
        <v>64</v>
      </c>
      <c r="F14" s="13">
        <f t="shared" si="0"/>
        <v>32</v>
      </c>
      <c r="G14" s="13">
        <v>79</v>
      </c>
      <c r="H14" s="13">
        <f t="shared" si="1"/>
        <v>39.5</v>
      </c>
      <c r="I14" s="13">
        <f t="shared" si="2"/>
        <v>71.5</v>
      </c>
      <c r="J14" s="10">
        <v>11</v>
      </c>
      <c r="K14" s="12" t="s">
        <v>20</v>
      </c>
      <c r="L14" s="10"/>
    </row>
    <row r="15" s="3" customFormat="1" customHeight="1" spans="1:12">
      <c r="A15" s="10">
        <v>12</v>
      </c>
      <c r="B15" s="11" t="s">
        <v>71</v>
      </c>
      <c r="C15" s="10" t="s">
        <v>95</v>
      </c>
      <c r="D15" s="12" t="s">
        <v>96</v>
      </c>
      <c r="E15" s="13">
        <v>65.5</v>
      </c>
      <c r="F15" s="13">
        <f t="shared" si="0"/>
        <v>32.75</v>
      </c>
      <c r="G15" s="13">
        <v>76.2857142857143</v>
      </c>
      <c r="H15" s="13">
        <f t="shared" si="1"/>
        <v>38.1428571428571</v>
      </c>
      <c r="I15" s="13">
        <f t="shared" si="2"/>
        <v>70.8928571428571</v>
      </c>
      <c r="J15" s="10">
        <v>12</v>
      </c>
      <c r="K15" s="12" t="s">
        <v>20</v>
      </c>
      <c r="L15" s="10"/>
    </row>
    <row r="16" s="3" customFormat="1" customHeight="1" spans="1:12">
      <c r="A16" s="10">
        <v>13</v>
      </c>
      <c r="B16" s="11" t="s">
        <v>71</v>
      </c>
      <c r="C16" s="10" t="s">
        <v>97</v>
      </c>
      <c r="D16" s="12" t="s">
        <v>98</v>
      </c>
      <c r="E16" s="13">
        <v>60</v>
      </c>
      <c r="F16" s="13">
        <f t="shared" si="0"/>
        <v>30</v>
      </c>
      <c r="G16" s="13">
        <v>81.1428571428571</v>
      </c>
      <c r="H16" s="13">
        <f t="shared" si="1"/>
        <v>40.5714285714286</v>
      </c>
      <c r="I16" s="13">
        <f t="shared" si="2"/>
        <v>70.5714285714286</v>
      </c>
      <c r="J16" s="10">
        <v>13</v>
      </c>
      <c r="K16" s="12" t="s">
        <v>20</v>
      </c>
      <c r="L16" s="10"/>
    </row>
    <row r="17" s="3" customFormat="1" customHeight="1" spans="1:12">
      <c r="A17" s="10">
        <v>14</v>
      </c>
      <c r="B17" s="11" t="s">
        <v>71</v>
      </c>
      <c r="C17" s="10" t="s">
        <v>99</v>
      </c>
      <c r="D17" s="12" t="s">
        <v>100</v>
      </c>
      <c r="E17" s="13">
        <v>61.5</v>
      </c>
      <c r="F17" s="13">
        <f t="shared" si="0"/>
        <v>30.75</v>
      </c>
      <c r="G17" s="13">
        <v>76.4285714285714</v>
      </c>
      <c r="H17" s="13">
        <f t="shared" si="1"/>
        <v>38.2142857142857</v>
      </c>
      <c r="I17" s="13">
        <f t="shared" si="2"/>
        <v>68.9642857142857</v>
      </c>
      <c r="J17" s="10">
        <v>14</v>
      </c>
      <c r="K17" s="12" t="s">
        <v>20</v>
      </c>
      <c r="L17" s="10"/>
    </row>
    <row r="18" s="3" customFormat="1" customHeight="1" spans="1:12">
      <c r="A18" s="10">
        <v>15</v>
      </c>
      <c r="B18" s="11" t="s">
        <v>71</v>
      </c>
      <c r="C18" s="14" t="s">
        <v>101</v>
      </c>
      <c r="D18" s="14" t="s">
        <v>102</v>
      </c>
      <c r="E18" s="13">
        <v>75</v>
      </c>
      <c r="F18" s="13">
        <f t="shared" si="0"/>
        <v>37.5</v>
      </c>
      <c r="G18" s="15" t="s">
        <v>103</v>
      </c>
      <c r="H18" s="13" t="s">
        <v>104</v>
      </c>
      <c r="I18" s="13">
        <f>F18</f>
        <v>37.5</v>
      </c>
      <c r="J18" s="10">
        <v>15</v>
      </c>
      <c r="K18" s="12" t="s">
        <v>20</v>
      </c>
      <c r="L18" s="10"/>
    </row>
  </sheetData>
  <mergeCells count="2">
    <mergeCell ref="A1:L1"/>
    <mergeCell ref="A2:L2"/>
  </mergeCells>
  <conditionalFormatting sqref="D4:D6">
    <cfRule type="duplicateValues" dxfId="0" priority="3"/>
  </conditionalFormatting>
  <conditionalFormatting sqref="D7:D18">
    <cfRule type="duplicateValues" dxfId="0" priority="1"/>
  </conditionalFormatting>
  <pageMargins left="0.751388888888889" right="0.751388888888889" top="1" bottom="1" header="0.5" footer="0.5"/>
  <pageSetup paperSize="9" scale="86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\Users\WinOS\WPS%20Cloud%20Files\.284219407\cachedata\084BC6397B1D4DB394FC348FE0E0BDBD\2025.12.04笔试成绩及进入面试人员名单公示.xlsx" FileId="472996932894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医师医技类</vt:lpstr>
      <vt:lpstr>护理岗位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WinOS</cp:lastModifiedBy>
  <dcterms:created xsi:type="dcterms:W3CDTF">2024-07-18T08:28:00Z</dcterms:created>
  <dcterms:modified xsi:type="dcterms:W3CDTF">2025-12-09T06:30:03Z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CD6495FDA87E478D8D86DE04378A77F5_13</vt:lpwstr>
  </property>
  <property fmtid="{D5CDD505-2E9C-101B-9397-08002B2CF9AE}" pid="3" name="KSOProductBuildVer">
    <vt:lpwstr>2052-12.1.0.23542</vt:lpwstr>
  </property>
</Properties>
</file>